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uhs.nihon-u.ac.jp\nu-groups\ymgt.kouhou\広報部　橋本\各種文書\受験者名簿・推薦書・誓約書・競技成績書\"/>
    </mc:Choice>
  </mc:AlternateContent>
  <bookViews>
    <workbookView xWindow="0" yWindow="0" windowWidth="20490" windowHeight="8085"/>
  </bookViews>
  <sheets>
    <sheet name="入力例" sheetId="16" r:id="rId1"/>
    <sheet name="推薦専願" sheetId="17" r:id="rId2"/>
    <sheet name="推薦併願" sheetId="18" r:id="rId3"/>
    <sheet name="一般専願" sheetId="2" r:id="rId4"/>
    <sheet name="一般併願" sheetId="12" r:id="rId5"/>
    <sheet name="選択DATA" sheetId="13" state="hidden" r:id="rId6"/>
  </sheets>
  <definedNames>
    <definedName name="_xlnm.Print_Area" localSheetId="3">一般専願!$A$1:$M$344</definedName>
    <definedName name="_xlnm.Print_Area" localSheetId="4">一般併願!$A$1:$M$344</definedName>
    <definedName name="_xlnm.Print_Area" localSheetId="1">推薦専願!$A$1:$P$176</definedName>
    <definedName name="_xlnm.Print_Area" localSheetId="2">推薦併願!$A$1:$P$176</definedName>
    <definedName name="_xlnm.Print_Area" localSheetId="0">入力例!$A$1:$Q$41</definedName>
  </definedNames>
  <calcPr calcId="162913"/>
</workbook>
</file>

<file path=xl/calcChain.xml><?xml version="1.0" encoding="utf-8"?>
<calcChain xmlns="http://schemas.openxmlformats.org/spreadsheetml/2006/main">
  <c r="E176" i="17" l="1"/>
  <c r="E42" i="17" l="1"/>
  <c r="H175" i="17"/>
  <c r="E175" i="17"/>
  <c r="H174" i="17"/>
  <c r="H176" i="17" s="1"/>
  <c r="E174" i="17"/>
  <c r="H131" i="17"/>
  <c r="E131" i="17"/>
  <c r="H130" i="17"/>
  <c r="E130" i="17"/>
  <c r="H87" i="17"/>
  <c r="E87" i="17"/>
  <c r="H86" i="17"/>
  <c r="H88" i="17" s="1"/>
  <c r="E86" i="17"/>
  <c r="H43" i="17"/>
  <c r="E43" i="17"/>
  <c r="E44" i="17" s="1"/>
  <c r="H42" i="17"/>
  <c r="H175" i="18"/>
  <c r="E175" i="18"/>
  <c r="H174" i="18"/>
  <c r="H176" i="18" s="1"/>
  <c r="E174" i="18"/>
  <c r="H131" i="18"/>
  <c r="E131" i="18"/>
  <c r="H130" i="18"/>
  <c r="H132" i="18" s="1"/>
  <c r="E130" i="18"/>
  <c r="H87" i="18"/>
  <c r="E87" i="18"/>
  <c r="H86" i="18"/>
  <c r="H88" i="18" s="1"/>
  <c r="E86" i="18"/>
  <c r="H43" i="18"/>
  <c r="H42" i="18"/>
  <c r="E43" i="18"/>
  <c r="E42" i="18"/>
  <c r="H132" i="17" l="1"/>
  <c r="E132" i="17"/>
  <c r="H44" i="17"/>
  <c r="J43" i="17"/>
  <c r="J87" i="17" s="1"/>
  <c r="J131" i="17" s="1"/>
  <c r="J175" i="17" s="1"/>
  <c r="E88" i="17"/>
  <c r="J42" i="17"/>
  <c r="E176" i="18"/>
  <c r="E132" i="18"/>
  <c r="E88" i="18"/>
  <c r="J43" i="18"/>
  <c r="J87" i="18" s="1"/>
  <c r="J131" i="18" s="1"/>
  <c r="J175" i="18" s="1"/>
  <c r="H44" i="18"/>
  <c r="E44" i="18"/>
  <c r="J42" i="18"/>
  <c r="J86" i="18" s="1"/>
  <c r="J44" i="17" l="1"/>
  <c r="J86" i="17"/>
  <c r="J88" i="18"/>
  <c r="J130" i="18"/>
  <c r="J44" i="18"/>
  <c r="J130" i="17" l="1"/>
  <c r="J88" i="17"/>
  <c r="J132" i="18"/>
  <c r="J174" i="18"/>
  <c r="J176" i="18" s="1"/>
  <c r="J174" i="17" l="1"/>
  <c r="J176" i="17" s="1"/>
  <c r="J132" i="17"/>
  <c r="I48" i="18" l="1"/>
  <c r="I92" i="18" s="1"/>
  <c r="I136" i="18" s="1"/>
  <c r="B48" i="18"/>
  <c r="B92" i="18" s="1"/>
  <c r="B136" i="18" s="1"/>
  <c r="J46" i="18"/>
  <c r="J90" i="18" s="1"/>
  <c r="J134" i="18" s="1"/>
  <c r="E5" i="13" l="1"/>
  <c r="E9" i="13" l="1"/>
  <c r="E8" i="13" l="1"/>
  <c r="E7" i="13"/>
  <c r="E6" i="13"/>
  <c r="I48" i="17" l="1"/>
  <c r="I92" i="17" s="1"/>
  <c r="I136" i="17" s="1"/>
  <c r="B48" i="17"/>
  <c r="B136" i="17" s="1"/>
  <c r="J46" i="17"/>
  <c r="J90" i="17" s="1"/>
  <c r="J134" i="17" s="1"/>
  <c r="K42" i="12" l="1"/>
  <c r="I176" i="12" l="1"/>
  <c r="B176" i="12"/>
  <c r="I133" i="12"/>
  <c r="B133" i="12"/>
  <c r="I90" i="12"/>
  <c r="B90" i="12"/>
  <c r="I47" i="12"/>
  <c r="B47" i="12"/>
  <c r="I305" i="2"/>
  <c r="B305" i="2"/>
  <c r="I262" i="2"/>
  <c r="B262" i="2"/>
  <c r="I219" i="2"/>
  <c r="B219" i="2"/>
  <c r="I176" i="2"/>
  <c r="B176" i="2"/>
  <c r="I133" i="2"/>
  <c r="B133" i="2"/>
  <c r="I90" i="2"/>
  <c r="B90" i="2"/>
  <c r="I47" i="2"/>
  <c r="B47" i="2"/>
  <c r="K39" i="2" l="1"/>
  <c r="K40" i="2"/>
  <c r="K82" i="2" l="1"/>
  <c r="K125" i="2" s="1"/>
  <c r="K303" i="12"/>
  <c r="K260" i="12"/>
  <c r="K217" i="12"/>
  <c r="K174" i="12"/>
  <c r="K131" i="12"/>
  <c r="K88" i="12"/>
  <c r="K45" i="12"/>
  <c r="K85" i="12"/>
  <c r="K128" i="12" s="1"/>
  <c r="K171" i="12" s="1"/>
  <c r="K214" i="12" s="1"/>
  <c r="K257" i="12" s="1"/>
  <c r="K300" i="12" s="1"/>
  <c r="K343" i="12" s="1"/>
  <c r="K41" i="12"/>
  <c r="K84" i="12" s="1"/>
  <c r="K40" i="12"/>
  <c r="K83" i="12" s="1"/>
  <c r="K126" i="12" s="1"/>
  <c r="K169" i="12" s="1"/>
  <c r="K212" i="12" s="1"/>
  <c r="K255" i="12" s="1"/>
  <c r="K298" i="12" s="1"/>
  <c r="K341" i="12" s="1"/>
  <c r="K39" i="12"/>
  <c r="K82" i="12" s="1"/>
  <c r="K125" i="12" s="1"/>
  <c r="K42" i="2"/>
  <c r="K85" i="2" s="1"/>
  <c r="K128" i="2" s="1"/>
  <c r="K171" i="2" s="1"/>
  <c r="K214" i="2" s="1"/>
  <c r="K41" i="2"/>
  <c r="K84" i="2" s="1"/>
  <c r="K127" i="2" s="1"/>
  <c r="K83" i="2"/>
  <c r="K126" i="2" s="1"/>
  <c r="K169" i="2" s="1"/>
  <c r="K212" i="2" s="1"/>
  <c r="K255" i="2" s="1"/>
  <c r="K298" i="2" s="1"/>
  <c r="K341" i="2" s="1"/>
  <c r="K43" i="12" l="1"/>
  <c r="L127" i="2"/>
  <c r="K170" i="2"/>
  <c r="K257" i="2"/>
  <c r="K300" i="2" s="1"/>
  <c r="K343" i="2" s="1"/>
  <c r="K129" i="2"/>
  <c r="K168" i="2"/>
  <c r="L168" i="2" s="1"/>
  <c r="L84" i="12"/>
  <c r="K127" i="12"/>
  <c r="L125" i="12"/>
  <c r="K168" i="12"/>
  <c r="L41" i="12"/>
  <c r="L82" i="12"/>
  <c r="L39" i="12"/>
  <c r="K86" i="12"/>
  <c r="L125" i="2"/>
  <c r="L84" i="2"/>
  <c r="K86" i="2"/>
  <c r="L82" i="2"/>
  <c r="L129" i="2" l="1"/>
  <c r="L170" i="2"/>
  <c r="L172" i="2" s="1"/>
  <c r="K213" i="2"/>
  <c r="K172" i="2"/>
  <c r="K211" i="2"/>
  <c r="L43" i="12"/>
  <c r="L168" i="12"/>
  <c r="K211" i="12"/>
  <c r="L86" i="12"/>
  <c r="L127" i="12"/>
  <c r="L129" i="12" s="1"/>
  <c r="K170" i="12"/>
  <c r="K172" i="12" s="1"/>
  <c r="K129" i="12"/>
  <c r="L86" i="2"/>
  <c r="K256" i="2" l="1"/>
  <c r="L213" i="2"/>
  <c r="L211" i="2"/>
  <c r="K254" i="2"/>
  <c r="K215" i="2"/>
  <c r="K254" i="12"/>
  <c r="L211" i="12"/>
  <c r="L170" i="12"/>
  <c r="L172" i="12" s="1"/>
  <c r="K213" i="12"/>
  <c r="L215" i="2" l="1"/>
  <c r="K299" i="2"/>
  <c r="L256" i="2"/>
  <c r="K258" i="2"/>
  <c r="K297" i="2"/>
  <c r="L254" i="2"/>
  <c r="K256" i="12"/>
  <c r="K258" i="12" s="1"/>
  <c r="L213" i="12"/>
  <c r="L215" i="12" s="1"/>
  <c r="K297" i="12"/>
  <c r="L254" i="12"/>
  <c r="K215" i="12"/>
  <c r="L258" i="2" l="1"/>
  <c r="K342" i="2"/>
  <c r="L342" i="2" s="1"/>
  <c r="L299" i="2"/>
  <c r="K301" i="2"/>
  <c r="K340" i="2"/>
  <c r="L297" i="2"/>
  <c r="L297" i="12"/>
  <c r="K340" i="12"/>
  <c r="L256" i="12"/>
  <c r="L258" i="12" s="1"/>
  <c r="K299" i="12"/>
  <c r="K301" i="12" s="1"/>
  <c r="L301" i="2" l="1"/>
  <c r="L340" i="2"/>
  <c r="L344" i="2" s="1"/>
  <c r="K344" i="2"/>
  <c r="L340" i="12"/>
  <c r="L299" i="12"/>
  <c r="L301" i="12" s="1"/>
  <c r="K342" i="12"/>
  <c r="L342" i="12" s="1"/>
  <c r="K344" i="12" l="1"/>
  <c r="L344" i="12"/>
  <c r="K303" i="2" l="1"/>
  <c r="K260" i="2"/>
  <c r="K217" i="2"/>
  <c r="K174" i="2"/>
  <c r="K131" i="2"/>
  <c r="K88" i="2"/>
  <c r="K45" i="2"/>
  <c r="K43" i="2" l="1"/>
  <c r="L41" i="2"/>
  <c r="L39" i="2"/>
  <c r="L43" i="2" l="1"/>
</calcChain>
</file>

<file path=xl/comments1.xml><?xml version="1.0" encoding="utf-8"?>
<comments xmlns="http://schemas.openxmlformats.org/spreadsheetml/2006/main">
  <authors>
    <author>久保 和之</author>
  </authors>
  <commentList>
    <comment ref="J46" authorId="0" shapeId="0">
      <text>
        <r>
          <rPr>
            <sz val="9"/>
            <color indexed="81"/>
            <rFont val="ＭＳ Ｐゴシック"/>
            <family val="3"/>
            <charset val="128"/>
          </rPr>
          <t xml:space="preserve">日付は式が入っています
</t>
        </r>
      </text>
    </comment>
    <comment ref="B48" authorId="0" shapeId="0">
      <text>
        <r>
          <rPr>
            <sz val="9"/>
            <color indexed="81"/>
            <rFont val="ＭＳ Ｐゴシック"/>
            <family val="3"/>
            <charset val="128"/>
          </rPr>
          <t>中学校名は式が入っています</t>
        </r>
      </text>
    </comment>
    <comment ref="I48" authorId="0" shapeId="0">
      <text>
        <r>
          <rPr>
            <sz val="9"/>
            <color indexed="81"/>
            <rFont val="ＭＳ Ｐゴシック"/>
            <family val="3"/>
            <charset val="128"/>
          </rPr>
          <t>校長名は式が入っています</t>
        </r>
      </text>
    </comment>
    <comment ref="J90" authorId="0" shapeId="0">
      <text>
        <r>
          <rPr>
            <sz val="9"/>
            <color indexed="81"/>
            <rFont val="ＭＳ Ｐゴシック"/>
            <family val="3"/>
            <charset val="128"/>
          </rPr>
          <t xml:space="preserve">日付は式が入っています
</t>
        </r>
      </text>
    </comment>
    <comment ref="B92" authorId="0" shapeId="0">
      <text>
        <r>
          <rPr>
            <sz val="9"/>
            <color indexed="81"/>
            <rFont val="ＭＳ Ｐゴシック"/>
            <family val="3"/>
            <charset val="128"/>
          </rPr>
          <t>中学校名は式が入っています</t>
        </r>
      </text>
    </comment>
    <comment ref="I92" authorId="0" shapeId="0">
      <text>
        <r>
          <rPr>
            <sz val="9"/>
            <color indexed="81"/>
            <rFont val="ＭＳ Ｐゴシック"/>
            <family val="3"/>
            <charset val="128"/>
          </rPr>
          <t>校長名は式が入っています</t>
        </r>
      </text>
    </comment>
    <comment ref="J134" authorId="0" shapeId="0">
      <text>
        <r>
          <rPr>
            <sz val="9"/>
            <color indexed="81"/>
            <rFont val="ＭＳ Ｐゴシック"/>
            <family val="3"/>
            <charset val="128"/>
          </rPr>
          <t xml:space="preserve">日付は式が入っています
</t>
        </r>
      </text>
    </comment>
    <comment ref="B136" authorId="0" shapeId="0">
      <text>
        <r>
          <rPr>
            <sz val="9"/>
            <color indexed="81"/>
            <rFont val="ＭＳ Ｐゴシック"/>
            <family val="3"/>
            <charset val="128"/>
          </rPr>
          <t>中学校名は式が入っています</t>
        </r>
      </text>
    </comment>
    <comment ref="I136" authorId="0" shapeId="0">
      <text>
        <r>
          <rPr>
            <sz val="9"/>
            <color indexed="81"/>
            <rFont val="ＭＳ Ｐゴシック"/>
            <family val="3"/>
            <charset val="128"/>
          </rPr>
          <t>校長名は式が入っています</t>
        </r>
      </text>
    </comment>
  </commentList>
</comments>
</file>

<file path=xl/comments2.xml><?xml version="1.0" encoding="utf-8"?>
<comments xmlns="http://schemas.openxmlformats.org/spreadsheetml/2006/main">
  <authors>
    <author>久保 和之</author>
  </authors>
  <commentList>
    <comment ref="J46" authorId="0" shapeId="0">
      <text>
        <r>
          <rPr>
            <sz val="9"/>
            <color indexed="81"/>
            <rFont val="ＭＳ Ｐゴシック"/>
            <family val="3"/>
            <charset val="128"/>
          </rPr>
          <t xml:space="preserve">日付は式が入っています
</t>
        </r>
      </text>
    </comment>
    <comment ref="B48" authorId="0" shapeId="0">
      <text>
        <r>
          <rPr>
            <sz val="9"/>
            <color indexed="81"/>
            <rFont val="ＭＳ Ｐゴシック"/>
            <family val="3"/>
            <charset val="128"/>
          </rPr>
          <t>中学校名は式が入っています</t>
        </r>
      </text>
    </comment>
    <comment ref="I48" authorId="0" shapeId="0">
      <text>
        <r>
          <rPr>
            <sz val="9"/>
            <color indexed="81"/>
            <rFont val="ＭＳ Ｐゴシック"/>
            <family val="3"/>
            <charset val="128"/>
          </rPr>
          <t>校長名は式が入っています</t>
        </r>
      </text>
    </comment>
    <comment ref="J90" authorId="0" shapeId="0">
      <text>
        <r>
          <rPr>
            <sz val="9"/>
            <color indexed="81"/>
            <rFont val="ＭＳ Ｐゴシック"/>
            <family val="3"/>
            <charset val="128"/>
          </rPr>
          <t xml:space="preserve">日付は式が入っています
</t>
        </r>
      </text>
    </comment>
    <comment ref="B92" authorId="0" shapeId="0">
      <text>
        <r>
          <rPr>
            <sz val="9"/>
            <color indexed="81"/>
            <rFont val="ＭＳ Ｐゴシック"/>
            <family val="3"/>
            <charset val="128"/>
          </rPr>
          <t>中学校名は式が入っています</t>
        </r>
      </text>
    </comment>
    <comment ref="I92" authorId="0" shapeId="0">
      <text>
        <r>
          <rPr>
            <sz val="9"/>
            <color indexed="81"/>
            <rFont val="ＭＳ Ｐゴシック"/>
            <family val="3"/>
            <charset val="128"/>
          </rPr>
          <t>校長名は式が入っています</t>
        </r>
      </text>
    </comment>
    <comment ref="J134" authorId="0" shapeId="0">
      <text>
        <r>
          <rPr>
            <sz val="9"/>
            <color indexed="81"/>
            <rFont val="ＭＳ Ｐゴシック"/>
            <family val="3"/>
            <charset val="128"/>
          </rPr>
          <t xml:space="preserve">日付は式が入っています
</t>
        </r>
      </text>
    </comment>
    <comment ref="B136" authorId="0" shapeId="0">
      <text>
        <r>
          <rPr>
            <sz val="9"/>
            <color indexed="81"/>
            <rFont val="ＭＳ Ｐゴシック"/>
            <family val="3"/>
            <charset val="128"/>
          </rPr>
          <t>中学校名は式が入っています</t>
        </r>
      </text>
    </comment>
    <comment ref="I136" authorId="0" shapeId="0">
      <text>
        <r>
          <rPr>
            <sz val="9"/>
            <color indexed="81"/>
            <rFont val="ＭＳ Ｐゴシック"/>
            <family val="3"/>
            <charset val="128"/>
          </rPr>
          <t>校長名は式が入っています</t>
        </r>
      </text>
    </comment>
  </commentList>
</comments>
</file>

<file path=xl/comments3.xml><?xml version="1.0" encoding="utf-8"?>
<comments xmlns="http://schemas.openxmlformats.org/spreadsheetml/2006/main">
  <authors>
    <author>久保 和之</author>
  </authors>
  <commentList>
    <comment ref="K45" authorId="0" shapeId="0">
      <text>
        <r>
          <rPr>
            <sz val="9"/>
            <color indexed="81"/>
            <rFont val="ＭＳ Ｐゴシック"/>
            <family val="3"/>
            <charset val="128"/>
          </rPr>
          <t xml:space="preserve">日付は式が入ってます
</t>
        </r>
      </text>
    </comment>
    <comment ref="B47" authorId="0" shapeId="0">
      <text>
        <r>
          <rPr>
            <sz val="9"/>
            <color indexed="81"/>
            <rFont val="ＭＳ Ｐゴシック"/>
            <family val="3"/>
            <charset val="128"/>
          </rPr>
          <t>中学校名は式が入ってます</t>
        </r>
      </text>
    </comment>
    <comment ref="I47" authorId="0" shapeId="0">
      <text>
        <r>
          <rPr>
            <sz val="9"/>
            <color indexed="81"/>
            <rFont val="ＭＳ Ｐゴシック"/>
            <family val="3"/>
            <charset val="128"/>
          </rPr>
          <t>校長名は式が入ってます</t>
        </r>
      </text>
    </comment>
    <comment ref="K88" authorId="0" shapeId="0">
      <text>
        <r>
          <rPr>
            <sz val="9"/>
            <color indexed="81"/>
            <rFont val="ＭＳ Ｐゴシック"/>
            <family val="3"/>
            <charset val="128"/>
          </rPr>
          <t xml:space="preserve">日付は式が入ってます
</t>
        </r>
      </text>
    </comment>
    <comment ref="B90" authorId="0" shapeId="0">
      <text>
        <r>
          <rPr>
            <sz val="9"/>
            <color indexed="81"/>
            <rFont val="ＭＳ Ｐゴシック"/>
            <family val="3"/>
            <charset val="128"/>
          </rPr>
          <t>中学校名は式が入ってます</t>
        </r>
      </text>
    </comment>
    <comment ref="I90" authorId="0" shapeId="0">
      <text>
        <r>
          <rPr>
            <sz val="9"/>
            <color indexed="81"/>
            <rFont val="ＭＳ Ｐゴシック"/>
            <family val="3"/>
            <charset val="128"/>
          </rPr>
          <t>校長名は式が入ってます</t>
        </r>
      </text>
    </comment>
    <comment ref="K131" authorId="0" shapeId="0">
      <text>
        <r>
          <rPr>
            <sz val="9"/>
            <color indexed="81"/>
            <rFont val="ＭＳ Ｐゴシック"/>
            <family val="3"/>
            <charset val="128"/>
          </rPr>
          <t xml:space="preserve">日付は式が入ってます
</t>
        </r>
      </text>
    </comment>
    <comment ref="B133" authorId="0" shapeId="0">
      <text>
        <r>
          <rPr>
            <sz val="9"/>
            <color indexed="81"/>
            <rFont val="ＭＳ Ｐゴシック"/>
            <family val="3"/>
            <charset val="128"/>
          </rPr>
          <t>中学校名は式が入ってます</t>
        </r>
      </text>
    </comment>
    <comment ref="I133" authorId="0" shapeId="0">
      <text>
        <r>
          <rPr>
            <sz val="9"/>
            <color indexed="81"/>
            <rFont val="ＭＳ Ｐゴシック"/>
            <family val="3"/>
            <charset val="128"/>
          </rPr>
          <t>校長名は式が入ってます</t>
        </r>
      </text>
    </comment>
    <comment ref="K174" authorId="0" shapeId="0">
      <text>
        <r>
          <rPr>
            <sz val="9"/>
            <color indexed="81"/>
            <rFont val="ＭＳ Ｐゴシック"/>
            <family val="3"/>
            <charset val="128"/>
          </rPr>
          <t xml:space="preserve">日付は式が入ってます
</t>
        </r>
      </text>
    </comment>
    <comment ref="B176" authorId="0" shapeId="0">
      <text>
        <r>
          <rPr>
            <sz val="9"/>
            <color indexed="81"/>
            <rFont val="ＭＳ Ｐゴシック"/>
            <family val="3"/>
            <charset val="128"/>
          </rPr>
          <t>中学校名は式が入ってます</t>
        </r>
      </text>
    </comment>
    <comment ref="I176" authorId="0" shapeId="0">
      <text>
        <r>
          <rPr>
            <sz val="9"/>
            <color indexed="81"/>
            <rFont val="ＭＳ Ｐゴシック"/>
            <family val="3"/>
            <charset val="128"/>
          </rPr>
          <t>校長名は式が入ってます</t>
        </r>
      </text>
    </comment>
    <comment ref="K217" authorId="0" shapeId="0">
      <text>
        <r>
          <rPr>
            <sz val="9"/>
            <color indexed="81"/>
            <rFont val="ＭＳ Ｐゴシック"/>
            <family val="3"/>
            <charset val="128"/>
          </rPr>
          <t xml:space="preserve">日付は式が入ってます
</t>
        </r>
      </text>
    </comment>
    <comment ref="B219" authorId="0" shapeId="0">
      <text>
        <r>
          <rPr>
            <sz val="9"/>
            <color indexed="81"/>
            <rFont val="ＭＳ Ｐゴシック"/>
            <family val="3"/>
            <charset val="128"/>
          </rPr>
          <t>中学校名は式が入ってます</t>
        </r>
      </text>
    </comment>
    <comment ref="I219" authorId="0" shapeId="0">
      <text>
        <r>
          <rPr>
            <sz val="9"/>
            <color indexed="81"/>
            <rFont val="ＭＳ Ｐゴシック"/>
            <family val="3"/>
            <charset val="128"/>
          </rPr>
          <t>校長名は式が入ってます</t>
        </r>
      </text>
    </comment>
    <comment ref="K260" authorId="0" shapeId="0">
      <text>
        <r>
          <rPr>
            <sz val="9"/>
            <color indexed="81"/>
            <rFont val="ＭＳ Ｐゴシック"/>
            <family val="3"/>
            <charset val="128"/>
          </rPr>
          <t xml:space="preserve">日付は式が入ってます
</t>
        </r>
      </text>
    </comment>
    <comment ref="B262" authorId="0" shapeId="0">
      <text>
        <r>
          <rPr>
            <sz val="9"/>
            <color indexed="81"/>
            <rFont val="ＭＳ Ｐゴシック"/>
            <family val="3"/>
            <charset val="128"/>
          </rPr>
          <t>中学校名は式が入ってます</t>
        </r>
      </text>
    </comment>
    <comment ref="I262" authorId="0" shapeId="0">
      <text>
        <r>
          <rPr>
            <sz val="9"/>
            <color indexed="81"/>
            <rFont val="ＭＳ Ｐゴシック"/>
            <family val="3"/>
            <charset val="128"/>
          </rPr>
          <t>校長名は式が入ってます</t>
        </r>
      </text>
    </comment>
    <comment ref="K303" authorId="0" shapeId="0">
      <text>
        <r>
          <rPr>
            <sz val="9"/>
            <color indexed="81"/>
            <rFont val="ＭＳ Ｐゴシック"/>
            <family val="3"/>
            <charset val="128"/>
          </rPr>
          <t xml:space="preserve">日付は式が入ってます
</t>
        </r>
      </text>
    </comment>
    <comment ref="B305" authorId="0" shapeId="0">
      <text>
        <r>
          <rPr>
            <sz val="9"/>
            <color indexed="81"/>
            <rFont val="ＭＳ Ｐゴシック"/>
            <family val="3"/>
            <charset val="128"/>
          </rPr>
          <t>中学校名は式が入ってます</t>
        </r>
      </text>
    </comment>
    <comment ref="I305" authorId="0" shapeId="0">
      <text>
        <r>
          <rPr>
            <sz val="9"/>
            <color indexed="81"/>
            <rFont val="ＭＳ Ｐゴシック"/>
            <family val="3"/>
            <charset val="128"/>
          </rPr>
          <t>校長名は式が入ってます</t>
        </r>
      </text>
    </comment>
  </commentList>
</comments>
</file>

<file path=xl/comments4.xml><?xml version="1.0" encoding="utf-8"?>
<comments xmlns="http://schemas.openxmlformats.org/spreadsheetml/2006/main">
  <authors>
    <author>久保 和之</author>
  </authors>
  <commentList>
    <comment ref="K45" authorId="0" shapeId="0">
      <text>
        <r>
          <rPr>
            <sz val="9"/>
            <color indexed="81"/>
            <rFont val="ＭＳ Ｐゴシック"/>
            <family val="3"/>
            <charset val="128"/>
          </rPr>
          <t xml:space="preserve">日付は式が入ってます
</t>
        </r>
      </text>
    </comment>
    <comment ref="B47" authorId="0" shapeId="0">
      <text>
        <r>
          <rPr>
            <sz val="9"/>
            <color indexed="81"/>
            <rFont val="ＭＳ Ｐゴシック"/>
            <family val="3"/>
            <charset val="128"/>
          </rPr>
          <t>中学校名は式が入ってます</t>
        </r>
      </text>
    </comment>
    <comment ref="I47" authorId="0" shapeId="0">
      <text>
        <r>
          <rPr>
            <sz val="9"/>
            <color indexed="81"/>
            <rFont val="ＭＳ Ｐゴシック"/>
            <family val="3"/>
            <charset val="128"/>
          </rPr>
          <t>校長名は式が入ってます</t>
        </r>
      </text>
    </comment>
    <comment ref="K88" authorId="0" shapeId="0">
      <text>
        <r>
          <rPr>
            <sz val="9"/>
            <color indexed="81"/>
            <rFont val="ＭＳ Ｐゴシック"/>
            <family val="3"/>
            <charset val="128"/>
          </rPr>
          <t xml:space="preserve">日付は式が入ってます
</t>
        </r>
      </text>
    </comment>
    <comment ref="B90" authorId="0" shapeId="0">
      <text>
        <r>
          <rPr>
            <sz val="9"/>
            <color indexed="81"/>
            <rFont val="ＭＳ Ｐゴシック"/>
            <family val="3"/>
            <charset val="128"/>
          </rPr>
          <t>中学校名は式が入ってます</t>
        </r>
      </text>
    </comment>
    <comment ref="I90" authorId="0" shapeId="0">
      <text>
        <r>
          <rPr>
            <sz val="9"/>
            <color indexed="81"/>
            <rFont val="ＭＳ Ｐゴシック"/>
            <family val="3"/>
            <charset val="128"/>
          </rPr>
          <t>校長名は式が入ってます</t>
        </r>
      </text>
    </comment>
    <comment ref="K131" authorId="0" shapeId="0">
      <text>
        <r>
          <rPr>
            <sz val="9"/>
            <color indexed="81"/>
            <rFont val="ＭＳ Ｐゴシック"/>
            <family val="3"/>
            <charset val="128"/>
          </rPr>
          <t xml:space="preserve">日付は式が入ってます
</t>
        </r>
      </text>
    </comment>
    <comment ref="B133" authorId="0" shapeId="0">
      <text>
        <r>
          <rPr>
            <sz val="9"/>
            <color indexed="81"/>
            <rFont val="ＭＳ Ｐゴシック"/>
            <family val="3"/>
            <charset val="128"/>
          </rPr>
          <t>中学校名は式が入ってます</t>
        </r>
      </text>
    </comment>
    <comment ref="I133" authorId="0" shapeId="0">
      <text>
        <r>
          <rPr>
            <sz val="9"/>
            <color indexed="81"/>
            <rFont val="ＭＳ Ｐゴシック"/>
            <family val="3"/>
            <charset val="128"/>
          </rPr>
          <t>校長名は式が入ってます</t>
        </r>
      </text>
    </comment>
    <comment ref="K174" authorId="0" shapeId="0">
      <text>
        <r>
          <rPr>
            <sz val="9"/>
            <color indexed="81"/>
            <rFont val="ＭＳ Ｐゴシック"/>
            <family val="3"/>
            <charset val="128"/>
          </rPr>
          <t xml:space="preserve">日付は式が入ってます
</t>
        </r>
      </text>
    </comment>
    <comment ref="B176" authorId="0" shapeId="0">
      <text>
        <r>
          <rPr>
            <sz val="9"/>
            <color indexed="81"/>
            <rFont val="ＭＳ Ｐゴシック"/>
            <family val="3"/>
            <charset val="128"/>
          </rPr>
          <t>中学校名は式が入ってます</t>
        </r>
      </text>
    </comment>
    <comment ref="I176" authorId="0" shapeId="0">
      <text>
        <r>
          <rPr>
            <sz val="9"/>
            <color indexed="81"/>
            <rFont val="ＭＳ Ｐゴシック"/>
            <family val="3"/>
            <charset val="128"/>
          </rPr>
          <t>校長名は式が入ってます</t>
        </r>
      </text>
    </comment>
    <comment ref="K217" authorId="0" shapeId="0">
      <text>
        <r>
          <rPr>
            <sz val="9"/>
            <color indexed="81"/>
            <rFont val="ＭＳ Ｐゴシック"/>
            <family val="3"/>
            <charset val="128"/>
          </rPr>
          <t xml:space="preserve">日付は式が入ってます
</t>
        </r>
      </text>
    </comment>
    <comment ref="B219" authorId="0" shapeId="0">
      <text>
        <r>
          <rPr>
            <sz val="9"/>
            <color indexed="81"/>
            <rFont val="ＭＳ Ｐゴシック"/>
            <family val="3"/>
            <charset val="128"/>
          </rPr>
          <t>中学校名は式が入ってます</t>
        </r>
      </text>
    </comment>
    <comment ref="I219" authorId="0" shapeId="0">
      <text>
        <r>
          <rPr>
            <sz val="9"/>
            <color indexed="81"/>
            <rFont val="ＭＳ Ｐゴシック"/>
            <family val="3"/>
            <charset val="128"/>
          </rPr>
          <t>校長名は式が入ってます</t>
        </r>
      </text>
    </comment>
    <comment ref="K260" authorId="0" shapeId="0">
      <text>
        <r>
          <rPr>
            <sz val="9"/>
            <color indexed="81"/>
            <rFont val="ＭＳ Ｐゴシック"/>
            <family val="3"/>
            <charset val="128"/>
          </rPr>
          <t xml:space="preserve">日付は式が入ってます
</t>
        </r>
      </text>
    </comment>
    <comment ref="B262" authorId="0" shapeId="0">
      <text>
        <r>
          <rPr>
            <sz val="9"/>
            <color indexed="81"/>
            <rFont val="ＭＳ Ｐゴシック"/>
            <family val="3"/>
            <charset val="128"/>
          </rPr>
          <t>中学校名は式が入ってます</t>
        </r>
      </text>
    </comment>
    <comment ref="I262" authorId="0" shapeId="0">
      <text>
        <r>
          <rPr>
            <sz val="9"/>
            <color indexed="81"/>
            <rFont val="ＭＳ Ｐゴシック"/>
            <family val="3"/>
            <charset val="128"/>
          </rPr>
          <t>校長名は式が入ってます</t>
        </r>
      </text>
    </comment>
    <comment ref="K303" authorId="0" shapeId="0">
      <text>
        <r>
          <rPr>
            <sz val="9"/>
            <color indexed="81"/>
            <rFont val="ＭＳ Ｐゴシック"/>
            <family val="3"/>
            <charset val="128"/>
          </rPr>
          <t xml:space="preserve">日付は式が入ってます
</t>
        </r>
      </text>
    </comment>
    <comment ref="B305" authorId="0" shapeId="0">
      <text>
        <r>
          <rPr>
            <sz val="9"/>
            <color indexed="81"/>
            <rFont val="ＭＳ Ｐゴシック"/>
            <family val="3"/>
            <charset val="128"/>
          </rPr>
          <t>中学校名は式が入ってます</t>
        </r>
      </text>
    </comment>
    <comment ref="I305" authorId="0" shapeId="0">
      <text>
        <r>
          <rPr>
            <sz val="9"/>
            <color indexed="81"/>
            <rFont val="ＭＳ Ｐゴシック"/>
            <family val="3"/>
            <charset val="128"/>
          </rPr>
          <t>校長名は式が入ってます</t>
        </r>
      </text>
    </comment>
  </commentList>
</comments>
</file>

<file path=xl/sharedStrings.xml><?xml version="1.0" encoding="utf-8"?>
<sst xmlns="http://schemas.openxmlformats.org/spreadsheetml/2006/main" count="1427" uniqueCount="88">
  <si>
    <t>日本大学山形高等学校長 殿</t>
    <rPh sb="0" eb="4">
      <t>ニホンダイガク</t>
    </rPh>
    <rPh sb="4" eb="6">
      <t>ヤマガタ</t>
    </rPh>
    <rPh sb="6" eb="8">
      <t>コウトウ</t>
    </rPh>
    <rPh sb="8" eb="10">
      <t>ガッコウ</t>
    </rPh>
    <rPh sb="10" eb="11">
      <t>チョウ</t>
    </rPh>
    <rPh sb="12" eb="13">
      <t>ドノ</t>
    </rPh>
    <phoneticPr fontId="2"/>
  </si>
  <si>
    <t>No</t>
    <phoneticPr fontId="2"/>
  </si>
  <si>
    <t>コース</t>
    <phoneticPr fontId="2"/>
  </si>
  <si>
    <t>性別</t>
    <rPh sb="0" eb="2">
      <t>セイベツ</t>
    </rPh>
    <phoneticPr fontId="2"/>
  </si>
  <si>
    <t>印</t>
    <rPh sb="0" eb="1">
      <t>イン</t>
    </rPh>
    <phoneticPr fontId="2"/>
  </si>
  <si>
    <t>ﾌﾘｶﾞﾅ</t>
    <phoneticPr fontId="2"/>
  </si>
  <si>
    <t xml:space="preserve"> 日本大学山形高等学校長 殿</t>
    <rPh sb="1" eb="5">
      <t>ニホンダイガク</t>
    </rPh>
    <rPh sb="5" eb="7">
      <t>ヤマガタ</t>
    </rPh>
    <rPh sb="7" eb="9">
      <t>コウトウ</t>
    </rPh>
    <rPh sb="9" eb="11">
      <t>ガッコウ</t>
    </rPh>
    <rPh sb="11" eb="12">
      <t>チョウ</t>
    </rPh>
    <rPh sb="13" eb="14">
      <t>ドノ</t>
    </rPh>
    <phoneticPr fontId="2"/>
  </si>
  <si>
    <t>No</t>
    <phoneticPr fontId="2"/>
  </si>
  <si>
    <t>コース</t>
    <phoneticPr fontId="2"/>
  </si>
  <si>
    <t>部</t>
    <rPh sb="0" eb="1">
      <t>ブ</t>
    </rPh>
    <phoneticPr fontId="2"/>
  </si>
  <si>
    <t>ﾌﾘｶﾞﾅ</t>
    <phoneticPr fontId="2"/>
  </si>
  <si>
    <t>受　　験　　者　　名</t>
    <rPh sb="0" eb="1">
      <t>ウケ</t>
    </rPh>
    <rPh sb="3" eb="4">
      <t>シルシ</t>
    </rPh>
    <rPh sb="6" eb="7">
      <t>シャ</t>
    </rPh>
    <rPh sb="9" eb="10">
      <t>メイ</t>
    </rPh>
    <phoneticPr fontId="2"/>
  </si>
  <si>
    <t>校長</t>
    <rPh sb="0" eb="1">
      <t>コウ</t>
    </rPh>
    <rPh sb="1" eb="2">
      <t>チョウ</t>
    </rPh>
    <phoneticPr fontId="2"/>
  </si>
  <si>
    <t>受　験　者　名</t>
    <rPh sb="0" eb="1">
      <t>ウケ</t>
    </rPh>
    <rPh sb="2" eb="3">
      <t>シルシ</t>
    </rPh>
    <rPh sb="4" eb="5">
      <t>シャ</t>
    </rPh>
    <rPh sb="6" eb="7">
      <t>メイ</t>
    </rPh>
    <phoneticPr fontId="2"/>
  </si>
  <si>
    <t>校長</t>
    <rPh sb="0" eb="2">
      <t>コウチョウ</t>
    </rPh>
    <phoneticPr fontId="2"/>
  </si>
  <si>
    <t xml:space="preserve"> 中学校</t>
    <rPh sb="1" eb="4">
      <t>チュウガッコウ</t>
    </rPh>
    <phoneticPr fontId="2"/>
  </si>
  <si>
    <t>入学後の部活動名</t>
    <rPh sb="0" eb="3">
      <t>ニュウガクゴ</t>
    </rPh>
    <rPh sb="4" eb="7">
      <t>ブカツドウ</t>
    </rPh>
    <rPh sb="7" eb="8">
      <t>メイ</t>
    </rPh>
    <phoneticPr fontId="2"/>
  </si>
  <si>
    <t>印</t>
  </si>
  <si>
    <t xml:space="preserve"> </t>
    <phoneticPr fontId="2"/>
  </si>
  <si>
    <t>備　考</t>
    <rPh sb="0" eb="1">
      <t>ソナエ</t>
    </rPh>
    <rPh sb="2" eb="3">
      <t>コウ</t>
    </rPh>
    <phoneticPr fontId="2"/>
  </si>
  <si>
    <t>性 別</t>
    <rPh sb="0" eb="1">
      <t>セイ</t>
    </rPh>
    <rPh sb="2" eb="3">
      <t>ベツ</t>
    </rPh>
    <phoneticPr fontId="2"/>
  </si>
  <si>
    <t>備考</t>
    <rPh sb="0" eb="1">
      <t>ソナエ</t>
    </rPh>
    <rPh sb="1" eb="2">
      <t>コウ</t>
    </rPh>
    <phoneticPr fontId="2"/>
  </si>
  <si>
    <t>コース</t>
    <phoneticPr fontId="2"/>
  </si>
  <si>
    <t>特進</t>
    <rPh sb="0" eb="2">
      <t>トクシン</t>
    </rPh>
    <phoneticPr fontId="2"/>
  </si>
  <si>
    <t>進学</t>
    <rPh sb="0" eb="2">
      <t>シンガク</t>
    </rPh>
    <phoneticPr fontId="2"/>
  </si>
  <si>
    <t>男</t>
    <rPh sb="0" eb="1">
      <t>オトコ</t>
    </rPh>
    <phoneticPr fontId="2"/>
  </si>
  <si>
    <t>女</t>
    <rPh sb="0" eb="1">
      <t>オンナ</t>
    </rPh>
    <phoneticPr fontId="2"/>
  </si>
  <si>
    <t>計</t>
    <rPh sb="0" eb="1">
      <t>ケイ</t>
    </rPh>
    <phoneticPr fontId="2"/>
  </si>
  <si>
    <t>男女別人数</t>
    <rPh sb="0" eb="2">
      <t>ダンジョ</t>
    </rPh>
    <rPh sb="2" eb="3">
      <t>ベツ</t>
    </rPh>
    <rPh sb="3" eb="5">
      <t>ニンズウ</t>
    </rPh>
    <phoneticPr fontId="2"/>
  </si>
  <si>
    <t>スポーツ</t>
    <phoneticPr fontId="2"/>
  </si>
  <si>
    <t>合計</t>
    <rPh sb="0" eb="2">
      <t>ゴウケイ</t>
    </rPh>
    <phoneticPr fontId="2"/>
  </si>
  <si>
    <t>※ 性別を選択してください。</t>
    <rPh sb="2" eb="4">
      <t>セイベツ</t>
    </rPh>
    <rPh sb="5" eb="7">
      <t>センタク</t>
    </rPh>
    <phoneticPr fontId="2"/>
  </si>
  <si>
    <t>※ コース欄の進学コース・特進コースの志望別を選択してください。</t>
    <rPh sb="5" eb="6">
      <t>ラン</t>
    </rPh>
    <rPh sb="7" eb="9">
      <t>シンガク</t>
    </rPh>
    <rPh sb="13" eb="15">
      <t>トクシン</t>
    </rPh>
    <rPh sb="19" eb="21">
      <t>シボウ</t>
    </rPh>
    <rPh sb="21" eb="22">
      <t>ベツ</t>
    </rPh>
    <rPh sb="23" eb="25">
      <t>センタク</t>
    </rPh>
    <phoneticPr fontId="2"/>
  </si>
  <si>
    <t>野球</t>
    <rPh sb="0" eb="2">
      <t>ヤキュウ</t>
    </rPh>
    <phoneticPr fontId="2"/>
  </si>
  <si>
    <t>入学後の部活動名</t>
  </si>
  <si>
    <t>柔道</t>
    <rPh sb="0" eb="2">
      <t>ジュウドウ</t>
    </rPh>
    <phoneticPr fontId="2"/>
  </si>
  <si>
    <t>ソフトテニス</t>
    <phoneticPr fontId="2"/>
  </si>
  <si>
    <t>陸上競技</t>
    <rPh sb="0" eb="2">
      <t>リクジョウ</t>
    </rPh>
    <rPh sb="2" eb="4">
      <t>キョウギ</t>
    </rPh>
    <phoneticPr fontId="2"/>
  </si>
  <si>
    <t>バスケットボール</t>
    <phoneticPr fontId="2"/>
  </si>
  <si>
    <t>ボクシング</t>
    <phoneticPr fontId="2"/>
  </si>
  <si>
    <t>剣道</t>
    <rPh sb="0" eb="2">
      <t>ケンドウ</t>
    </rPh>
    <phoneticPr fontId="2"/>
  </si>
  <si>
    <t>サッカー</t>
    <phoneticPr fontId="2"/>
  </si>
  <si>
    <t>バレーボール</t>
    <phoneticPr fontId="2"/>
  </si>
  <si>
    <t>スキー</t>
    <phoneticPr fontId="2"/>
  </si>
  <si>
    <t>バドミントン</t>
    <phoneticPr fontId="2"/>
  </si>
  <si>
    <t>水泳</t>
    <rPh sb="0" eb="2">
      <t>スイエイ</t>
    </rPh>
    <phoneticPr fontId="2"/>
  </si>
  <si>
    <t>テニス</t>
    <phoneticPr fontId="2"/>
  </si>
  <si>
    <t>卓球</t>
    <rPh sb="0" eb="2">
      <t>タッキュウ</t>
    </rPh>
    <phoneticPr fontId="2"/>
  </si>
  <si>
    <t>ハンドボール</t>
    <phoneticPr fontId="2"/>
  </si>
  <si>
    <t>ラグビー</t>
    <phoneticPr fontId="2"/>
  </si>
  <si>
    <t>ダンスドリル</t>
    <phoneticPr fontId="2"/>
  </si>
  <si>
    <t>吹奏楽</t>
    <rPh sb="0" eb="3">
      <t>スイソウガク</t>
    </rPh>
    <phoneticPr fontId="2"/>
  </si>
  <si>
    <t>※ 性別を選択してください。</t>
    <rPh sb="5" eb="7">
      <t>センタク</t>
    </rPh>
    <phoneticPr fontId="2"/>
  </si>
  <si>
    <t>※ 右記集計表は自動入力されます。</t>
    <rPh sb="2" eb="4">
      <t>ウキ</t>
    </rPh>
    <rPh sb="4" eb="7">
      <t>シュウケイヒョウ</t>
    </rPh>
    <rPh sb="8" eb="10">
      <t>ジドウ</t>
    </rPh>
    <rPh sb="10" eb="12">
      <t>ニュウリョク</t>
    </rPh>
    <phoneticPr fontId="2"/>
  </si>
  <si>
    <t>コース1</t>
    <phoneticPr fontId="2"/>
  </si>
  <si>
    <t>コース2</t>
  </si>
  <si>
    <t>※このシートは編集不可です。</t>
    <rPh sb="7" eb="9">
      <t>ヘンシュウ</t>
    </rPh>
    <rPh sb="9" eb="11">
      <t>フカ</t>
    </rPh>
    <phoneticPr fontId="2"/>
  </si>
  <si>
    <t>体奨・体推・文推</t>
    <rPh sb="0" eb="1">
      <t>タイ</t>
    </rPh>
    <rPh sb="1" eb="2">
      <t>ショウ</t>
    </rPh>
    <phoneticPr fontId="2"/>
  </si>
  <si>
    <t>推薦区分</t>
    <rPh sb="0" eb="2">
      <t>スイセン</t>
    </rPh>
    <rPh sb="2" eb="4">
      <t>クブン</t>
    </rPh>
    <phoneticPr fontId="2"/>
  </si>
  <si>
    <t>山形〇〇〇〇</t>
    <rPh sb="0" eb="2">
      <t>ヤマガタ</t>
    </rPh>
    <phoneticPr fontId="2"/>
  </si>
  <si>
    <t>〇〇　〇〇</t>
    <phoneticPr fontId="2"/>
  </si>
  <si>
    <t>山形　太郎</t>
    <rPh sb="0" eb="2">
      <t>ヤマガタ</t>
    </rPh>
    <rPh sb="3" eb="5">
      <t>タロウ</t>
    </rPh>
    <phoneticPr fontId="2"/>
  </si>
  <si>
    <t>ヤマガタ　タロウ</t>
    <phoneticPr fontId="2"/>
  </si>
  <si>
    <t>スポーツ</t>
  </si>
  <si>
    <t>特進</t>
    <rPh sb="0" eb="2">
      <t>トクシン</t>
    </rPh>
    <phoneticPr fontId="2"/>
  </si>
  <si>
    <t>体育奨学生</t>
    <rPh sb="0" eb="2">
      <t>タイイク</t>
    </rPh>
    <rPh sb="2" eb="5">
      <t>ショウガクセイ</t>
    </rPh>
    <phoneticPr fontId="2"/>
  </si>
  <si>
    <t>体育推薦</t>
    <rPh sb="0" eb="2">
      <t>タイイク</t>
    </rPh>
    <rPh sb="2" eb="4">
      <t>スイセン</t>
    </rPh>
    <phoneticPr fontId="2"/>
  </si>
  <si>
    <t>文化部推薦</t>
    <rPh sb="0" eb="3">
      <t>ブンカブ</t>
    </rPh>
    <rPh sb="3" eb="5">
      <t>スイセン</t>
    </rPh>
    <phoneticPr fontId="2"/>
  </si>
  <si>
    <t>一般推薦</t>
    <rPh sb="0" eb="2">
      <t>イッパン</t>
    </rPh>
    <rPh sb="2" eb="4">
      <t>スイセン</t>
    </rPh>
    <phoneticPr fontId="2"/>
  </si>
  <si>
    <t>※ 推薦区分欄は，該当する推薦区分を選択してください。</t>
    <rPh sb="2" eb="4">
      <t>スイセン</t>
    </rPh>
    <rPh sb="4" eb="6">
      <t>クブン</t>
    </rPh>
    <rPh sb="6" eb="7">
      <t>ラン</t>
    </rPh>
    <rPh sb="9" eb="11">
      <t>ガイトウ</t>
    </rPh>
    <rPh sb="13" eb="15">
      <t>スイセン</t>
    </rPh>
    <rPh sb="15" eb="17">
      <t>クブン</t>
    </rPh>
    <rPh sb="18" eb="20">
      <t>センタク</t>
    </rPh>
    <phoneticPr fontId="2"/>
  </si>
  <si>
    <t>推薦併願</t>
    <rPh sb="0" eb="2">
      <t>スイセン</t>
    </rPh>
    <rPh sb="2" eb="4">
      <t>ヘイガン</t>
    </rPh>
    <phoneticPr fontId="2"/>
  </si>
  <si>
    <t>備考</t>
    <rPh sb="0" eb="2">
      <t>ビコウ</t>
    </rPh>
    <phoneticPr fontId="2"/>
  </si>
  <si>
    <t xml:space="preserve">   推薦併願   受　験　者　名　簿</t>
    <rPh sb="3" eb="4">
      <t>スイ</t>
    </rPh>
    <rPh sb="4" eb="5">
      <t>ススム</t>
    </rPh>
    <rPh sb="5" eb="7">
      <t>ヘイガン</t>
    </rPh>
    <rPh sb="10" eb="11">
      <t>ウケ</t>
    </rPh>
    <rPh sb="12" eb="13">
      <t>シルシ</t>
    </rPh>
    <rPh sb="14" eb="15">
      <t>シャ</t>
    </rPh>
    <rPh sb="16" eb="17">
      <t>ナ</t>
    </rPh>
    <rPh sb="18" eb="19">
      <t>ボ</t>
    </rPh>
    <phoneticPr fontId="2"/>
  </si>
  <si>
    <t xml:space="preserve">   推薦専願 　受　験　者　名　簿</t>
    <rPh sb="3" eb="4">
      <t>スイ</t>
    </rPh>
    <rPh sb="4" eb="5">
      <t>ススム</t>
    </rPh>
    <rPh sb="5" eb="7">
      <t>センガン</t>
    </rPh>
    <rPh sb="9" eb="10">
      <t>ウケ</t>
    </rPh>
    <rPh sb="11" eb="12">
      <t>シルシ</t>
    </rPh>
    <rPh sb="13" eb="14">
      <t>シャ</t>
    </rPh>
    <rPh sb="15" eb="16">
      <t>ナ</t>
    </rPh>
    <rPh sb="17" eb="18">
      <t>ボ</t>
    </rPh>
    <phoneticPr fontId="2"/>
  </si>
  <si>
    <t>※ コース欄は「進学コース」，「特進コース」の志望別を選択してください。</t>
    <rPh sb="8" eb="10">
      <t>シンガク</t>
    </rPh>
    <rPh sb="16" eb="18">
      <t>トクシン</t>
    </rPh>
    <rPh sb="27" eb="29">
      <t>センタク</t>
    </rPh>
    <phoneticPr fontId="2"/>
  </si>
  <si>
    <t>コース</t>
    <phoneticPr fontId="2"/>
  </si>
  <si>
    <t>※左記集計表は自動入力されます。</t>
    <rPh sb="1" eb="3">
      <t>サキ</t>
    </rPh>
    <rPh sb="3" eb="5">
      <t>シュウケイ</t>
    </rPh>
    <rPh sb="5" eb="6">
      <t>ヒョウ</t>
    </rPh>
    <rPh sb="7" eb="9">
      <t>ジドウ</t>
    </rPh>
    <rPh sb="9" eb="11">
      <t>ニュウリョク</t>
    </rPh>
    <phoneticPr fontId="2"/>
  </si>
  <si>
    <t>※ コース欄は「スポーツコース」か「進学コース」の志望別を選択してください。</t>
    <rPh sb="18" eb="20">
      <t>シンガク</t>
    </rPh>
    <rPh sb="29" eb="31">
      <t>センタク</t>
    </rPh>
    <phoneticPr fontId="2"/>
  </si>
  <si>
    <t>※左記集計表は自動入力されます。</t>
    <rPh sb="1" eb="2">
      <t>ヒダリ</t>
    </rPh>
    <rPh sb="2" eb="3">
      <t>キ</t>
    </rPh>
    <rPh sb="3" eb="5">
      <t>シュウケイ</t>
    </rPh>
    <rPh sb="5" eb="6">
      <t>ヒョウ</t>
    </rPh>
    <rPh sb="7" eb="9">
      <t>ジドウ</t>
    </rPh>
    <rPh sb="9" eb="11">
      <t>ニュウリョク</t>
    </rPh>
    <phoneticPr fontId="2"/>
  </si>
  <si>
    <t>　 の受験生は必ず選択してください。</t>
    <rPh sb="3" eb="6">
      <t>ジュケンセイ</t>
    </rPh>
    <rPh sb="7" eb="8">
      <t>カナラ</t>
    </rPh>
    <rPh sb="9" eb="11">
      <t>センタク</t>
    </rPh>
    <phoneticPr fontId="2"/>
  </si>
  <si>
    <t>※ 推薦区分欄は，体育奨学生・体育推薦・文化部推薦・一般推薦の別を選択してください。</t>
    <rPh sb="2" eb="4">
      <t>スイセン</t>
    </rPh>
    <rPh sb="4" eb="6">
      <t>クブン</t>
    </rPh>
    <rPh sb="6" eb="7">
      <t>ラン</t>
    </rPh>
    <rPh sb="9" eb="11">
      <t>タイイク</t>
    </rPh>
    <rPh sb="11" eb="14">
      <t>ショウガクセイ</t>
    </rPh>
    <rPh sb="15" eb="17">
      <t>タイイク</t>
    </rPh>
    <rPh sb="17" eb="19">
      <t>スイセン</t>
    </rPh>
    <rPh sb="20" eb="23">
      <t>ブンカブ</t>
    </rPh>
    <rPh sb="23" eb="25">
      <t>スイセン</t>
    </rPh>
    <rPh sb="26" eb="28">
      <t>イッパン</t>
    </rPh>
    <rPh sb="28" eb="30">
      <t>スイセン</t>
    </rPh>
    <rPh sb="31" eb="32">
      <t>ベツ</t>
    </rPh>
    <rPh sb="33" eb="35">
      <t>センタク</t>
    </rPh>
    <phoneticPr fontId="2"/>
  </si>
  <si>
    <t>※ 入学後の部活動名欄は，一般推薦の受験生は空欄のままにしてください。体育奨学生・体育推薦・文化部推薦</t>
    <rPh sb="10" eb="11">
      <t>ラン</t>
    </rPh>
    <rPh sb="13" eb="15">
      <t>イッパン</t>
    </rPh>
    <rPh sb="15" eb="17">
      <t>スイセン</t>
    </rPh>
    <rPh sb="18" eb="21">
      <t>ジュケンセイ</t>
    </rPh>
    <rPh sb="22" eb="24">
      <t>クウラン</t>
    </rPh>
    <rPh sb="35" eb="37">
      <t>タイイク</t>
    </rPh>
    <rPh sb="37" eb="39">
      <t>ショウガク</t>
    </rPh>
    <rPh sb="39" eb="40">
      <t>セイ</t>
    </rPh>
    <rPh sb="41" eb="43">
      <t>タイイク</t>
    </rPh>
    <rPh sb="43" eb="45">
      <t>スイセン</t>
    </rPh>
    <rPh sb="46" eb="49">
      <t>ブンカブ</t>
    </rPh>
    <rPh sb="49" eb="51">
      <t>スイセン</t>
    </rPh>
    <phoneticPr fontId="2"/>
  </si>
  <si>
    <t>※ 入学後の部活動名欄は，一般推薦の受験生は空欄のままにしてください。体育奨学生・体育推薦・文化部推薦</t>
    <rPh sb="10" eb="11">
      <t>ラン</t>
    </rPh>
    <rPh sb="13" eb="17">
      <t>イッパンスイセン</t>
    </rPh>
    <rPh sb="18" eb="21">
      <t>ジュケンセイ</t>
    </rPh>
    <rPh sb="22" eb="24">
      <t>クウラン</t>
    </rPh>
    <rPh sb="35" eb="37">
      <t>タイイク</t>
    </rPh>
    <rPh sb="37" eb="39">
      <t>ショウガク</t>
    </rPh>
    <rPh sb="39" eb="40">
      <t>セイ</t>
    </rPh>
    <rPh sb="41" eb="43">
      <t>タイイク</t>
    </rPh>
    <rPh sb="43" eb="45">
      <t>スイセン</t>
    </rPh>
    <rPh sb="46" eb="49">
      <t>ブンカブ</t>
    </rPh>
    <rPh sb="49" eb="51">
      <t>スイセン</t>
    </rPh>
    <phoneticPr fontId="2"/>
  </si>
  <si>
    <t xml:space="preserve">   一般専願   受　験　者　名　簿</t>
    <rPh sb="3" eb="5">
      <t>イッパン</t>
    </rPh>
    <rPh sb="5" eb="7">
      <t>センガン</t>
    </rPh>
    <rPh sb="10" eb="11">
      <t>ウケ</t>
    </rPh>
    <rPh sb="12" eb="13">
      <t>シルシ</t>
    </rPh>
    <rPh sb="14" eb="15">
      <t>シャ</t>
    </rPh>
    <rPh sb="16" eb="17">
      <t>ナ</t>
    </rPh>
    <rPh sb="18" eb="19">
      <t>ボ</t>
    </rPh>
    <phoneticPr fontId="2"/>
  </si>
  <si>
    <t xml:space="preserve">   一般併願   受　験　者　名　簿</t>
    <rPh sb="3" eb="5">
      <t>イッパン</t>
    </rPh>
    <rPh sb="5" eb="7">
      <t>ヘイガン</t>
    </rPh>
    <rPh sb="10" eb="11">
      <t>ウケ</t>
    </rPh>
    <rPh sb="12" eb="13">
      <t>シルシ</t>
    </rPh>
    <rPh sb="14" eb="15">
      <t>シャ</t>
    </rPh>
    <rPh sb="16" eb="17">
      <t>ナ</t>
    </rPh>
    <rPh sb="18" eb="19">
      <t>ボ</t>
    </rPh>
    <phoneticPr fontId="2"/>
  </si>
  <si>
    <t>　　　　令和 ４ 年　１月　〇日</t>
    <rPh sb="4" eb="6">
      <t>レイワ</t>
    </rPh>
    <rPh sb="9" eb="10">
      <t>ネン</t>
    </rPh>
    <rPh sb="10" eb="11">
      <t>ヘイネン</t>
    </rPh>
    <rPh sb="12" eb="13">
      <t>ガツ</t>
    </rPh>
    <rPh sb="15" eb="16">
      <t>ヒ</t>
    </rPh>
    <phoneticPr fontId="2"/>
  </si>
  <si>
    <t>　　　　　令和 ４ 年 １ 月　　日</t>
    <rPh sb="5" eb="7">
      <t>レイワ</t>
    </rPh>
    <rPh sb="10" eb="11">
      <t>ネン</t>
    </rPh>
    <rPh sb="11" eb="12">
      <t>ヘイネン</t>
    </rPh>
    <rPh sb="14" eb="15">
      <t>ガツ</t>
    </rPh>
    <rPh sb="17" eb="18">
      <t>ヒ</t>
    </rPh>
    <phoneticPr fontId="2"/>
  </si>
  <si>
    <t>　　　　令和 ４ 年 １ 月　　日</t>
    <rPh sb="4" eb="6">
      <t>レイワ</t>
    </rPh>
    <rPh sb="9" eb="10">
      <t>ネン</t>
    </rPh>
    <rPh sb="10" eb="11">
      <t>ヘイネン</t>
    </rPh>
    <rPh sb="13" eb="14">
      <t>ガツ</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</si>
</sst>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 （体育奨学生）&quot;"/>
    <numFmt numFmtId="177" formatCode="@&quot; （体育推薦）&quot;"/>
    <numFmt numFmtId="178" formatCode="@&quot; （文化部推薦）&quot;"/>
    <numFmt numFmtId="179" formatCode="@&quot; （一般推薦）&quot;"/>
    <numFmt numFmtId="180" formatCode="@&quot; （併願推薦）&quot;"/>
  </numFmts>
  <fonts count="16" x14ac:knownFonts="1">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14"/>
      <name val="ＭＳ 明朝"/>
      <family val="1"/>
      <charset val="128"/>
    </font>
    <font>
      <b/>
      <sz val="18"/>
      <name val="ＭＳ 明朝"/>
      <family val="1"/>
      <charset val="128"/>
    </font>
    <font>
      <sz val="8"/>
      <name val="ＭＳ 明朝"/>
      <family val="1"/>
      <charset val="128"/>
    </font>
    <font>
      <sz val="9"/>
      <name val="ＭＳ 明朝"/>
      <family val="1"/>
      <charset val="128"/>
    </font>
    <font>
      <b/>
      <sz val="11"/>
      <name val="ＭＳ 明朝"/>
      <family val="1"/>
      <charset val="128"/>
    </font>
    <font>
      <b/>
      <sz val="11"/>
      <name val="ＭＳ Ｐ明朝"/>
      <family val="1"/>
      <charset val="128"/>
    </font>
    <font>
      <sz val="11"/>
      <name val="ＭＳ Ｐ明朝"/>
      <family val="1"/>
      <charset val="128"/>
    </font>
    <font>
      <sz val="10"/>
      <name val="ＭＳ 明朝"/>
      <family val="1"/>
      <charset val="128"/>
    </font>
    <font>
      <sz val="9"/>
      <color indexed="81"/>
      <name val="ＭＳ Ｐゴシック"/>
      <family val="3"/>
      <charset val="128"/>
    </font>
    <font>
      <b/>
      <sz val="14"/>
      <color rgb="FFFF0000"/>
      <name val="ＭＳ ゴシック"/>
      <family val="3"/>
      <charset val="128"/>
    </font>
    <font>
      <b/>
      <sz val="10"/>
      <name val="ＭＳ 明朝"/>
      <family val="1"/>
      <charset val="128"/>
    </font>
    <font>
      <b/>
      <sz val="8"/>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3499862666707357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hair">
        <color auto="1"/>
      </left>
      <right/>
      <top/>
      <bottom style="hair">
        <color auto="1"/>
      </bottom>
      <diagonal/>
    </border>
    <border>
      <left style="hair">
        <color auto="1"/>
      </left>
      <right/>
      <top/>
      <bottom/>
      <diagonal/>
    </border>
    <border>
      <left style="hair">
        <color auto="1"/>
      </left>
      <right/>
      <top style="thin">
        <color auto="1"/>
      </top>
      <bottom style="thin">
        <color auto="1"/>
      </bottom>
      <diagonal/>
    </border>
    <border>
      <left/>
      <right style="hair">
        <color auto="1"/>
      </right>
      <top style="thin">
        <color auto="1"/>
      </top>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style="thin">
        <color auto="1"/>
      </top>
      <bottom style="thin">
        <color auto="1"/>
      </bottom>
      <diagonal/>
    </border>
    <border>
      <left/>
      <right style="hair">
        <color auto="1"/>
      </right>
      <top/>
      <bottom style="thin">
        <color auto="1"/>
      </bottom>
      <diagonal/>
    </border>
    <border>
      <left style="hair">
        <color auto="1"/>
      </left>
      <right style="thin">
        <color auto="1"/>
      </right>
      <top style="thin">
        <color auto="1"/>
      </top>
      <bottom/>
      <diagonal/>
    </border>
    <border>
      <left style="hair">
        <color auto="1"/>
      </left>
      <right style="thin">
        <color auto="1"/>
      </right>
      <top/>
      <bottom style="thin">
        <color auto="1"/>
      </bottom>
      <diagonal/>
    </border>
    <border>
      <left/>
      <right style="thin">
        <color indexed="64"/>
      </right>
      <top style="thin">
        <color auto="1"/>
      </top>
      <bottom style="hair">
        <color auto="1"/>
      </bottom>
      <diagonal/>
    </border>
    <border>
      <left/>
      <right style="thin">
        <color indexed="64"/>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pplyBorder="0"/>
  </cellStyleXfs>
  <cellXfs count="242">
    <xf numFmtId="0" fontId="0" fillId="0" borderId="0" xfId="0"/>
    <xf numFmtId="0" fontId="3" fillId="2" borderId="1" xfId="0" applyFont="1" applyFill="1" applyBorder="1" applyAlignment="1">
      <alignment horizontal="distributed" vertical="center" justifyLastLine="1"/>
    </xf>
    <xf numFmtId="0" fontId="7" fillId="2" borderId="1" xfId="0" applyFont="1" applyFill="1" applyBorder="1" applyAlignment="1">
      <alignment horizontal="distributed" vertical="center" justifyLastLine="1"/>
    </xf>
    <xf numFmtId="0" fontId="0" fillId="0" borderId="0" xfId="0" applyFill="1"/>
    <xf numFmtId="0" fontId="0" fillId="0" borderId="0" xfId="0" applyFill="1" applyAlignment="1">
      <alignment vertical="center"/>
    </xf>
    <xf numFmtId="0" fontId="0" fillId="0" borderId="0" xfId="0" applyFill="1" applyAlignment="1">
      <alignment horizontal="distributed" vertical="center" justifyLastLine="1"/>
    </xf>
    <xf numFmtId="0" fontId="7" fillId="2" borderId="0" xfId="0" applyFont="1" applyFill="1"/>
    <xf numFmtId="0" fontId="0" fillId="2" borderId="0" xfId="0" applyFill="1"/>
    <xf numFmtId="0" fontId="4" fillId="2" borderId="0" xfId="0" applyFont="1" applyFill="1" applyAlignment="1">
      <alignment vertical="center"/>
    </xf>
    <xf numFmtId="0" fontId="7" fillId="2" borderId="0" xfId="0" applyFont="1" applyFill="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3" fillId="2" borderId="4" xfId="0" applyFont="1" applyFill="1" applyBorder="1" applyAlignment="1">
      <alignment horizontal="right" vertical="center"/>
    </xf>
    <xf numFmtId="0" fontId="4" fillId="2" borderId="4" xfId="0" applyFont="1" applyFill="1" applyBorder="1" applyAlignment="1">
      <alignment vertical="center"/>
    </xf>
    <xf numFmtId="0" fontId="3" fillId="2" borderId="0" xfId="0" applyFont="1" applyFill="1" applyAlignment="1">
      <alignment horizontal="left" vertical="center"/>
    </xf>
    <xf numFmtId="0" fontId="0" fillId="2" borderId="0" xfId="0" applyFill="1" applyAlignment="1">
      <alignment vertical="center"/>
    </xf>
    <xf numFmtId="0" fontId="3" fillId="2" borderId="0" xfId="0" applyFont="1" applyFill="1" applyAlignment="1">
      <alignment vertical="center"/>
    </xf>
    <xf numFmtId="0" fontId="1" fillId="2" borderId="1" xfId="0" applyFont="1" applyFill="1" applyBorder="1" applyAlignment="1">
      <alignment horizontal="distributed" vertical="center" justifyLastLine="1"/>
    </xf>
    <xf numFmtId="0" fontId="0" fillId="3" borderId="0" xfId="0" applyFill="1"/>
    <xf numFmtId="0" fontId="0" fillId="2" borderId="1" xfId="0" applyFont="1" applyFill="1" applyBorder="1" applyAlignment="1">
      <alignment horizontal="center" vertical="center"/>
    </xf>
    <xf numFmtId="0" fontId="9" fillId="2" borderId="0" xfId="0" applyFont="1" applyFill="1" applyAlignment="1"/>
    <xf numFmtId="0" fontId="0" fillId="4" borderId="0" xfId="0" applyFill="1"/>
    <xf numFmtId="0" fontId="8" fillId="2" borderId="0" xfId="0" applyFont="1" applyFill="1" applyAlignment="1"/>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5" xfId="0" applyFont="1" applyFill="1" applyBorder="1" applyAlignment="1">
      <alignment horizontal="center" vertical="center"/>
    </xf>
    <xf numFmtId="0" fontId="0" fillId="2" borderId="0" xfId="0" applyFont="1" applyFill="1" applyAlignment="1"/>
    <xf numFmtId="0" fontId="10" fillId="2" borderId="0" xfId="0" applyFont="1" applyFill="1" applyAlignment="1"/>
    <xf numFmtId="0" fontId="0" fillId="4" borderId="0" xfId="0" applyFont="1" applyFill="1"/>
    <xf numFmtId="0" fontId="3" fillId="2" borderId="4" xfId="0" applyFont="1" applyFill="1" applyBorder="1" applyAlignment="1">
      <alignmen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left" vertical="center"/>
    </xf>
    <xf numFmtId="0" fontId="0" fillId="3" borderId="4" xfId="0" applyFont="1" applyFill="1" applyBorder="1" applyAlignment="1">
      <alignment horizontal="center" vertical="center"/>
    </xf>
    <xf numFmtId="0" fontId="0" fillId="0" borderId="0" xfId="0" applyFill="1" applyAlignment="1">
      <alignment horizontal="center"/>
    </xf>
    <xf numFmtId="0" fontId="6" fillId="2" borderId="5" xfId="0" applyFont="1" applyFill="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5" borderId="0" xfId="0" applyFill="1"/>
    <xf numFmtId="0" fontId="0" fillId="5" borderId="0" xfId="0" applyFill="1" applyAlignment="1">
      <alignment horizontal="center"/>
    </xf>
    <xf numFmtId="0" fontId="13" fillId="5" borderId="0" xfId="0" applyFont="1" applyFill="1"/>
    <xf numFmtId="0" fontId="3" fillId="2" borderId="4" xfId="0" applyFont="1" applyFill="1" applyBorder="1" applyAlignment="1">
      <alignment vertical="center"/>
    </xf>
    <xf numFmtId="0" fontId="3" fillId="2" borderId="0" xfId="0" applyFont="1" applyFill="1" applyAlignment="1">
      <alignment horizontal="left" vertical="center"/>
    </xf>
    <xf numFmtId="0" fontId="5" fillId="2" borderId="0" xfId="0" applyFont="1" applyFill="1" applyAlignment="1">
      <alignment horizontal="lef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3" fillId="2" borderId="4" xfId="0" applyFont="1" applyFill="1" applyBorder="1" applyAlignment="1">
      <alignment vertical="center"/>
    </xf>
    <xf numFmtId="0" fontId="5" fillId="2" borderId="0" xfId="0" applyFont="1" applyFill="1" applyAlignment="1">
      <alignment horizontal="left" vertical="center"/>
    </xf>
    <xf numFmtId="0" fontId="3" fillId="2" borderId="4" xfId="0" applyFont="1" applyFill="1" applyBorder="1" applyAlignment="1">
      <alignment horizontal="center" vertical="center"/>
    </xf>
    <xf numFmtId="0" fontId="11" fillId="0" borderId="0" xfId="0" applyFont="1" applyFill="1" applyAlignment="1">
      <alignment vertical="center"/>
    </xf>
    <xf numFmtId="176" fontId="0" fillId="5" borderId="0" xfId="0" applyNumberFormat="1" applyFill="1"/>
    <xf numFmtId="177" fontId="0" fillId="5" borderId="0" xfId="0" applyNumberFormat="1" applyFill="1"/>
    <xf numFmtId="178" fontId="0" fillId="5" borderId="0" xfId="0" applyNumberFormat="1" applyFill="1"/>
    <xf numFmtId="179" fontId="0" fillId="5" borderId="0" xfId="0" applyNumberFormat="1" applyFill="1"/>
    <xf numFmtId="180" fontId="0" fillId="5" borderId="0" xfId="0" applyNumberFormat="1" applyFill="1"/>
    <xf numFmtId="0" fontId="7" fillId="2" borderId="3" xfId="0" applyFont="1" applyFill="1" applyBorder="1" applyAlignment="1" applyProtection="1">
      <alignment horizontal="left" vertical="center"/>
      <protection locked="0"/>
    </xf>
    <xf numFmtId="0" fontId="3" fillId="2" borderId="1" xfId="0" applyFont="1" applyFill="1" applyBorder="1" applyAlignment="1" applyProtection="1">
      <alignment horizontal="distributed" vertical="center" justifyLastLine="1"/>
    </xf>
    <xf numFmtId="0" fontId="7" fillId="2" borderId="1" xfId="0" applyFont="1" applyFill="1" applyBorder="1" applyAlignment="1" applyProtection="1">
      <alignment horizontal="distributed" vertical="center" justifyLastLine="1"/>
    </xf>
    <xf numFmtId="0" fontId="0" fillId="2" borderId="1" xfId="0" applyFont="1" applyFill="1" applyBorder="1" applyAlignment="1" applyProtection="1">
      <alignment horizontal="center" vertical="center"/>
    </xf>
    <xf numFmtId="0" fontId="6" fillId="2" borderId="5" xfId="0" applyFont="1" applyFill="1" applyBorder="1" applyAlignment="1" applyProtection="1">
      <alignment vertical="center"/>
    </xf>
    <xf numFmtId="0" fontId="6" fillId="2" borderId="2" xfId="0" applyFont="1" applyFill="1" applyBorder="1" applyAlignment="1" applyProtection="1">
      <alignment vertical="center"/>
    </xf>
    <xf numFmtId="0" fontId="7" fillId="2" borderId="3" xfId="0" applyFont="1" applyFill="1" applyBorder="1" applyAlignment="1" applyProtection="1">
      <alignment horizontal="left" vertical="center"/>
    </xf>
    <xf numFmtId="0" fontId="6" fillId="2" borderId="2" xfId="0" applyFont="1" applyFill="1" applyBorder="1" applyAlignment="1" applyProtection="1">
      <alignment vertical="center"/>
      <protection locked="0"/>
    </xf>
    <xf numFmtId="0" fontId="5" fillId="2" borderId="0" xfId="0" applyFont="1" applyFill="1" applyAlignment="1">
      <alignment horizontal="left" vertical="center"/>
    </xf>
    <xf numFmtId="0" fontId="3" fillId="2" borderId="4" xfId="0" applyFont="1" applyFill="1" applyBorder="1" applyAlignment="1">
      <alignment vertical="center"/>
    </xf>
    <xf numFmtId="0" fontId="14" fillId="2" borderId="0" xfId="0" applyFont="1" applyFill="1" applyAlignment="1">
      <alignment horizontal="left" vertical="center"/>
    </xf>
    <xf numFmtId="0" fontId="5" fillId="2" borderId="0" xfId="0" applyFont="1" applyFill="1" applyAlignment="1">
      <alignment horizontal="left"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14" fillId="2" borderId="0" xfId="0" applyFont="1" applyFill="1" applyAlignment="1">
      <alignment horizontal="left" vertical="center"/>
    </xf>
    <xf numFmtId="0" fontId="0" fillId="2" borderId="1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 xfId="0" applyFont="1" applyFill="1" applyBorder="1" applyAlignment="1" applyProtection="1">
      <alignment horizontal="center" vertical="center"/>
    </xf>
    <xf numFmtId="0" fontId="0" fillId="2" borderId="0" xfId="0" applyFont="1" applyFill="1" applyBorder="1" applyAlignment="1">
      <alignment vertical="center"/>
    </xf>
    <xf numFmtId="0" fontId="0" fillId="4" borderId="0" xfId="0" applyFill="1" applyBorder="1" applyAlignment="1"/>
    <xf numFmtId="0" fontId="0" fillId="4" borderId="0" xfId="0" applyFill="1" applyBorder="1" applyAlignment="1">
      <alignment horizontal="center" vertical="center"/>
    </xf>
    <xf numFmtId="0" fontId="0" fillId="4" borderId="0" xfId="0" applyFont="1" applyFill="1" applyBorder="1" applyAlignment="1"/>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3" borderId="12" xfId="0" applyFont="1" applyFill="1" applyBorder="1" applyAlignment="1">
      <alignment horizontal="center" vertical="center"/>
    </xf>
    <xf numFmtId="0" fontId="6" fillId="4" borderId="0" xfId="0" applyFont="1" applyFill="1"/>
    <xf numFmtId="0" fontId="14"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horizontal="left" vertical="center"/>
    </xf>
    <xf numFmtId="0" fontId="3" fillId="2" borderId="2" xfId="0" applyFont="1" applyFill="1" applyBorder="1" applyAlignment="1">
      <alignment horizontal="center" vertical="center" justifyLastLine="1"/>
    </xf>
    <xf numFmtId="0" fontId="3" fillId="2" borderId="10" xfId="0" applyFont="1" applyFill="1" applyBorder="1" applyAlignment="1">
      <alignment horizontal="center" vertical="center" justifyLastLine="1"/>
    </xf>
    <xf numFmtId="0" fontId="3" fillId="2" borderId="3" xfId="0" applyFont="1" applyFill="1" applyBorder="1" applyAlignment="1">
      <alignment horizontal="center" vertical="center" justifyLastLine="1"/>
    </xf>
    <xf numFmtId="0" fontId="3" fillId="2" borderId="2"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5" fillId="2" borderId="0" xfId="0" applyFont="1" applyFill="1" applyAlignment="1">
      <alignment horizontal="left" vertical="center"/>
    </xf>
    <xf numFmtId="0" fontId="3" fillId="2" borderId="0" xfId="0" applyFont="1" applyFill="1" applyAlignment="1">
      <alignment horizontal="center" vertical="center"/>
    </xf>
    <xf numFmtId="0" fontId="4" fillId="2" borderId="4" xfId="0" applyFont="1" applyFill="1" applyBorder="1" applyAlignment="1">
      <alignment horizontal="center" vertical="center"/>
    </xf>
    <xf numFmtId="0" fontId="3" fillId="2" borderId="4" xfId="0" applyFont="1" applyFill="1" applyBorder="1" applyAlignment="1">
      <alignment vertical="center"/>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6" fillId="2" borderId="10" xfId="0" applyFont="1" applyFill="1" applyBorder="1" applyAlignment="1">
      <alignment horizontal="left" vertical="center"/>
    </xf>
    <xf numFmtId="0" fontId="6" fillId="2" borderId="3" xfId="0" applyFont="1" applyFill="1" applyBorder="1" applyAlignment="1">
      <alignment horizontal="left"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2"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3"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4" fillId="2" borderId="6" xfId="0" applyFont="1" applyFill="1" applyBorder="1" applyAlignment="1">
      <alignment horizontal="left" vertical="center"/>
    </xf>
    <xf numFmtId="0" fontId="14" fillId="2" borderId="0" xfId="0" applyFont="1" applyFill="1" applyAlignment="1">
      <alignment horizontal="left" vertical="center"/>
    </xf>
    <xf numFmtId="0" fontId="3" fillId="2" borderId="11"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right" vertical="center" wrapText="1"/>
    </xf>
    <xf numFmtId="0" fontId="3" fillId="2" borderId="9" xfId="0" applyFont="1" applyFill="1" applyBorder="1" applyAlignment="1" applyProtection="1">
      <alignment horizontal="right" vertical="center" wrapText="1"/>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0" fillId="2" borderId="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6" xfId="0" applyFont="1" applyFill="1" applyBorder="1" applyAlignment="1">
      <alignment horizontal="center" vertical="center"/>
    </xf>
    <xf numFmtId="0" fontId="7" fillId="2" borderId="10" xfId="0"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justifyLastLine="1"/>
    </xf>
    <xf numFmtId="0" fontId="3" fillId="2" borderId="10" xfId="0" applyFont="1" applyFill="1" applyBorder="1" applyAlignment="1" applyProtection="1">
      <alignment horizontal="center" vertical="center" justifyLastLine="1"/>
    </xf>
    <xf numFmtId="0" fontId="3" fillId="2" borderId="3" xfId="0" applyFont="1" applyFill="1" applyBorder="1" applyAlignment="1" applyProtection="1">
      <alignment horizontal="center" vertical="center" justifyLastLine="1"/>
    </xf>
    <xf numFmtId="0" fontId="3" fillId="2" borderId="2" xfId="0" applyFont="1" applyFill="1" applyBorder="1" applyAlignment="1" applyProtection="1">
      <alignment horizontal="center" vertical="center" shrinkToFit="1"/>
    </xf>
    <xf numFmtId="0" fontId="3" fillId="2" borderId="10"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justifyLastLine="1"/>
    </xf>
    <xf numFmtId="0" fontId="7" fillId="2" borderId="10" xfId="0" applyFont="1" applyFill="1" applyBorder="1" applyAlignment="1" applyProtection="1">
      <alignment horizontal="center" vertical="center" justifyLastLine="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justifyLastLine="1"/>
    </xf>
    <xf numFmtId="0" fontId="0" fillId="2" borderId="1" xfId="0" applyFont="1" applyFill="1" applyBorder="1" applyAlignment="1" applyProtection="1">
      <alignment horizontal="center" vertical="center"/>
    </xf>
    <xf numFmtId="0" fontId="6" fillId="2" borderId="10"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8" fillId="2" borderId="0" xfId="0" applyFont="1" applyFill="1" applyBorder="1" applyAlignment="1">
      <alignment horizontal="right"/>
    </xf>
    <xf numFmtId="0" fontId="15" fillId="2" borderId="0" xfId="0" applyFont="1" applyFill="1" applyBorder="1" applyAlignment="1">
      <alignment horizontal="left"/>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4" fillId="2" borderId="0" xfId="0" applyFont="1" applyFill="1" applyAlignment="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8" fillId="2" borderId="6" xfId="0" applyFont="1" applyFill="1" applyBorder="1" applyAlignment="1">
      <alignment horizontal="left"/>
    </xf>
    <xf numFmtId="0" fontId="10" fillId="3" borderId="2"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23"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2"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3" fillId="2" borderId="0" xfId="0" applyFont="1" applyFill="1" applyAlignment="1">
      <alignment horizontal="left" vertical="center"/>
    </xf>
    <xf numFmtId="0" fontId="3" fillId="2" borderId="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00FF"/>
      <color rgb="FFFF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361950</xdr:colOff>
      <xdr:row>12</xdr:row>
      <xdr:rowOff>371475</xdr:rowOff>
    </xdr:from>
    <xdr:to>
      <xdr:col>13</xdr:col>
      <xdr:colOff>238125</xdr:colOff>
      <xdr:row>12</xdr:row>
      <xdr:rowOff>371475</xdr:rowOff>
    </xdr:to>
    <xdr:sp macro="" textlink="">
      <xdr:nvSpPr>
        <xdr:cNvPr id="2" name="Line 2"/>
        <xdr:cNvSpPr>
          <a:spLocks noChangeShapeType="1"/>
        </xdr:cNvSpPr>
      </xdr:nvSpPr>
      <xdr:spPr bwMode="auto">
        <a:xfrm>
          <a:off x="4352925" y="1504950"/>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12</xdr:row>
      <xdr:rowOff>352425</xdr:rowOff>
    </xdr:from>
    <xdr:to>
      <xdr:col>6</xdr:col>
      <xdr:colOff>57150</xdr:colOff>
      <xdr:row>12</xdr:row>
      <xdr:rowOff>352425</xdr:rowOff>
    </xdr:to>
    <xdr:sp macro="" textlink="">
      <xdr:nvSpPr>
        <xdr:cNvPr id="3" name="Line 3"/>
        <xdr:cNvSpPr>
          <a:spLocks noChangeShapeType="1"/>
        </xdr:cNvSpPr>
      </xdr:nvSpPr>
      <xdr:spPr bwMode="auto">
        <a:xfrm flipH="1">
          <a:off x="352425" y="1485900"/>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323849</xdr:colOff>
      <xdr:row>9</xdr:row>
      <xdr:rowOff>0</xdr:rowOff>
    </xdr:from>
    <xdr:to>
      <xdr:col>4</xdr:col>
      <xdr:colOff>247649</xdr:colOff>
      <xdr:row>9</xdr:row>
      <xdr:rowOff>352425</xdr:rowOff>
    </xdr:to>
    <xdr:sp macro="" textlink="">
      <xdr:nvSpPr>
        <xdr:cNvPr id="4" name="Rectangle 5"/>
        <xdr:cNvSpPr>
          <a:spLocks noChangeArrowheads="1"/>
        </xdr:cNvSpPr>
      </xdr:nvSpPr>
      <xdr:spPr bwMode="auto">
        <a:xfrm>
          <a:off x="371474" y="1543050"/>
          <a:ext cx="11715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1</xdr:row>
      <xdr:rowOff>114300</xdr:rowOff>
    </xdr:from>
    <xdr:to>
      <xdr:col>6</xdr:col>
      <xdr:colOff>416718</xdr:colOff>
      <xdr:row>5</xdr:row>
      <xdr:rowOff>142875</xdr:rowOff>
    </xdr:to>
    <xdr:sp macro="" textlink="">
      <xdr:nvSpPr>
        <xdr:cNvPr id="14" name="角丸四角形 13"/>
        <xdr:cNvSpPr/>
      </xdr:nvSpPr>
      <xdr:spPr bwMode="auto">
        <a:xfrm>
          <a:off x="85725" y="285750"/>
          <a:ext cx="3159918" cy="714375"/>
        </a:xfrm>
        <a:prstGeom prst="roundRect">
          <a:avLst/>
        </a:prstGeom>
        <a:solidFill>
          <a:srgbClr val="0000FF"/>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000" b="1">
              <a:solidFill>
                <a:schemeClr val="bg1"/>
              </a:solidFill>
            </a:rPr>
            <a:t>受験者名簿の入力例</a:t>
          </a:r>
        </a:p>
      </xdr:txBody>
    </xdr:sp>
    <xdr:clientData/>
  </xdr:twoCellAnchor>
  <xdr:twoCellAnchor>
    <xdr:from>
      <xdr:col>5</xdr:col>
      <xdr:colOff>866776</xdr:colOff>
      <xdr:row>8</xdr:row>
      <xdr:rowOff>114300</xdr:rowOff>
    </xdr:from>
    <xdr:to>
      <xdr:col>10</xdr:col>
      <xdr:colOff>161925</xdr:colOff>
      <xdr:row>12</xdr:row>
      <xdr:rowOff>104775</xdr:rowOff>
    </xdr:to>
    <xdr:cxnSp macro="">
      <xdr:nvCxnSpPr>
        <xdr:cNvPr id="18" name="直線矢印コネクタ 17"/>
        <xdr:cNvCxnSpPr/>
      </xdr:nvCxnSpPr>
      <xdr:spPr bwMode="auto">
        <a:xfrm flipH="1">
          <a:off x="2762251" y="1485900"/>
          <a:ext cx="2181224" cy="1295400"/>
        </a:xfrm>
        <a:prstGeom prst="straightConnector1">
          <a:avLst/>
        </a:prstGeom>
        <a:ln>
          <a:solidFill>
            <a:srgbClr val="FF0000"/>
          </a:solidFill>
          <a:headEnd type="none" w="med" len="med"/>
          <a:tailEnd type="arrow"/>
        </a:ln>
        <a:extLst/>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342900</xdr:colOff>
      <xdr:row>7</xdr:row>
      <xdr:rowOff>161925</xdr:rowOff>
    </xdr:from>
    <xdr:to>
      <xdr:col>10</xdr:col>
      <xdr:colOff>600075</xdr:colOff>
      <xdr:row>12</xdr:row>
      <xdr:rowOff>28575</xdr:rowOff>
    </xdr:to>
    <xdr:cxnSp macro="">
      <xdr:nvCxnSpPr>
        <xdr:cNvPr id="19" name="直線矢印コネクタ 18"/>
        <xdr:cNvCxnSpPr/>
      </xdr:nvCxnSpPr>
      <xdr:spPr bwMode="auto">
        <a:xfrm flipH="1">
          <a:off x="5124450" y="1362075"/>
          <a:ext cx="257175" cy="1343025"/>
        </a:xfrm>
        <a:prstGeom prst="straightConnector1">
          <a:avLst/>
        </a:prstGeom>
        <a:ln>
          <a:solidFill>
            <a:srgbClr val="FF0000"/>
          </a:solidFill>
          <a:headEnd type="none" w="med" len="med"/>
          <a:tailEnd type="arrow"/>
        </a:ln>
        <a:extLst/>
      </xdr:spPr>
      <xdr:style>
        <a:lnRef idx="3">
          <a:schemeClr val="accent6"/>
        </a:lnRef>
        <a:fillRef idx="0">
          <a:schemeClr val="accent6"/>
        </a:fillRef>
        <a:effectRef idx="2">
          <a:schemeClr val="accent6"/>
        </a:effectRef>
        <a:fontRef idx="minor">
          <a:schemeClr val="tx1"/>
        </a:fontRef>
      </xdr:style>
    </xdr:cxnSp>
    <xdr:clientData/>
  </xdr:twoCellAnchor>
  <xdr:twoCellAnchor>
    <xdr:from>
      <xdr:col>11</xdr:col>
      <xdr:colOff>533400</xdr:colOff>
      <xdr:row>8</xdr:row>
      <xdr:rowOff>76200</xdr:rowOff>
    </xdr:from>
    <xdr:to>
      <xdr:col>13</xdr:col>
      <xdr:colOff>190500</xdr:colOff>
      <xdr:row>10</xdr:row>
      <xdr:rowOff>9525</xdr:rowOff>
    </xdr:to>
    <xdr:cxnSp macro="">
      <xdr:nvCxnSpPr>
        <xdr:cNvPr id="25" name="直線矢印コネクタ 24"/>
        <xdr:cNvCxnSpPr/>
      </xdr:nvCxnSpPr>
      <xdr:spPr bwMode="auto">
        <a:xfrm>
          <a:off x="6038850" y="1447800"/>
          <a:ext cx="485775" cy="476250"/>
        </a:xfrm>
        <a:prstGeom prst="straightConnector1">
          <a:avLst/>
        </a:prstGeom>
        <a:ln>
          <a:solidFill>
            <a:srgbClr val="FF0000"/>
          </a:solidFill>
          <a:headEnd type="none" w="med" len="med"/>
          <a:tailEnd type="arrow"/>
        </a:ln>
        <a:extLst/>
      </xdr:spPr>
      <xdr:style>
        <a:lnRef idx="3">
          <a:schemeClr val="accent6"/>
        </a:lnRef>
        <a:fillRef idx="0">
          <a:schemeClr val="accent6"/>
        </a:fillRef>
        <a:effectRef idx="2">
          <a:schemeClr val="accent6"/>
        </a:effectRef>
        <a:fontRef idx="minor">
          <a:schemeClr val="tx1"/>
        </a:fontRef>
      </xdr:style>
    </xdr:cxnSp>
    <xdr:clientData/>
  </xdr:twoCellAnchor>
  <xdr:twoCellAnchor>
    <xdr:from>
      <xdr:col>4</xdr:col>
      <xdr:colOff>447675</xdr:colOff>
      <xdr:row>19</xdr:row>
      <xdr:rowOff>38099</xdr:rowOff>
    </xdr:from>
    <xdr:to>
      <xdr:col>11</xdr:col>
      <xdr:colOff>447675</xdr:colOff>
      <xdr:row>23</xdr:row>
      <xdr:rowOff>123824</xdr:rowOff>
    </xdr:to>
    <xdr:sp macro="" textlink="">
      <xdr:nvSpPr>
        <xdr:cNvPr id="31" name="角丸四角形 30"/>
        <xdr:cNvSpPr/>
      </xdr:nvSpPr>
      <xdr:spPr bwMode="auto">
        <a:xfrm>
          <a:off x="1743075" y="4800599"/>
          <a:ext cx="4210050" cy="771525"/>
        </a:xfrm>
        <a:prstGeom prst="roundRect">
          <a:avLst/>
        </a:prstGeom>
        <a:solidFill>
          <a:srgbClr val="FF99FF"/>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200" b="0">
              <a:solidFill>
                <a:sysClr val="windowText" lastClr="000000"/>
              </a:solidFill>
            </a:rPr>
            <a:t>コース・性別・推薦区分・入学後の部活動名欄は，</a:t>
          </a:r>
          <a:endParaRPr kumimoji="1" lang="en-US" altLang="ja-JP" sz="1200" b="0">
            <a:solidFill>
              <a:sysClr val="windowText" lastClr="000000"/>
            </a:solidFill>
          </a:endParaRPr>
        </a:p>
        <a:p>
          <a:pPr algn="ctr"/>
          <a:r>
            <a:rPr kumimoji="1" lang="ja-JP" altLang="en-US" sz="1200" b="0">
              <a:solidFill>
                <a:sysClr val="windowText" lastClr="000000"/>
              </a:solidFill>
            </a:rPr>
            <a:t>プルダウンリストから選択できるように設定してあります。</a:t>
          </a:r>
        </a:p>
      </xdr:txBody>
    </xdr:sp>
    <xdr:clientData/>
  </xdr:twoCellAnchor>
  <xdr:twoCellAnchor>
    <xdr:from>
      <xdr:col>1</xdr:col>
      <xdr:colOff>66675</xdr:colOff>
      <xdr:row>25</xdr:row>
      <xdr:rowOff>123825</xdr:rowOff>
    </xdr:from>
    <xdr:to>
      <xdr:col>16</xdr:col>
      <xdr:colOff>104775</xdr:colOff>
      <xdr:row>37</xdr:row>
      <xdr:rowOff>28574</xdr:rowOff>
    </xdr:to>
    <xdr:sp macro="" textlink="">
      <xdr:nvSpPr>
        <xdr:cNvPr id="33" name="角丸四角形 32"/>
        <xdr:cNvSpPr/>
      </xdr:nvSpPr>
      <xdr:spPr bwMode="auto">
        <a:xfrm>
          <a:off x="114300" y="5915025"/>
          <a:ext cx="7143750" cy="1962149"/>
        </a:xfrm>
        <a:prstGeom prst="round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a:t>　</a:t>
          </a:r>
          <a:r>
            <a:rPr kumimoji="1" lang="en-US" altLang="ja-JP" sz="1150"/>
            <a:t>※</a:t>
          </a:r>
          <a:r>
            <a:rPr kumimoji="1" lang="ja-JP" altLang="en-US" sz="1150"/>
            <a:t>　日付，中学校名，校長名は，最初のページに入力すると次ページ以降にも自動入力されます。</a:t>
          </a:r>
          <a:endParaRPr kumimoji="1" lang="en-US" altLang="ja-JP" sz="1150"/>
        </a:p>
        <a:p>
          <a:pPr algn="l"/>
          <a:r>
            <a:rPr kumimoji="1" lang="ja-JP" altLang="en-US" sz="1150"/>
            <a:t>　</a:t>
          </a:r>
          <a:r>
            <a:rPr kumimoji="1" lang="en-US" altLang="ja-JP" sz="1150"/>
            <a:t>※</a:t>
          </a:r>
          <a:r>
            <a:rPr kumimoji="1" lang="ja-JP" altLang="en-US" sz="1150"/>
            <a:t>　推薦区分欄は，プルダウンリストが作成されていますので，該当するものを選択し入力してください。</a:t>
          </a:r>
          <a:endParaRPr kumimoji="1" lang="en-US" altLang="ja-JP" sz="1150"/>
        </a:p>
        <a:p>
          <a:pPr algn="l"/>
          <a:r>
            <a:rPr kumimoji="1" lang="ja-JP" altLang="en-US" sz="1150"/>
            <a:t>　</a:t>
          </a:r>
          <a:r>
            <a:rPr kumimoji="1" lang="en-US" altLang="ja-JP" sz="1150"/>
            <a:t>※</a:t>
          </a:r>
          <a:r>
            <a:rPr kumimoji="1" lang="ja-JP" altLang="en-US" sz="1150"/>
            <a:t>　入学後の部活動名欄は，一般推薦の受験生は空欄のままにしてください。体育奨学生・体育推薦・</a:t>
          </a:r>
          <a:endParaRPr kumimoji="1" lang="en-US" altLang="ja-JP" sz="1150"/>
        </a:p>
        <a:p>
          <a:pPr algn="l"/>
          <a:r>
            <a:rPr kumimoji="1" lang="ja-JP" altLang="en-US" sz="1150"/>
            <a:t>　　　 文化部推薦の受験</a:t>
          </a:r>
          <a:r>
            <a:rPr kumimoji="1" lang="ja-JP" altLang="en-US" sz="1150" baseline="0"/>
            <a:t>生は必ず選択してください。　　　　　　　　　　　　　　　　　　　　　</a:t>
          </a:r>
          <a:endParaRPr kumimoji="1" lang="en-US" altLang="ja-JP" sz="1150"/>
        </a:p>
        <a:p>
          <a:pPr algn="l"/>
          <a:r>
            <a:rPr kumimoji="1" lang="ja-JP" altLang="en-US" sz="1150"/>
            <a:t>　</a:t>
          </a:r>
          <a:r>
            <a:rPr kumimoji="1" lang="en-US" altLang="ja-JP" sz="1150"/>
            <a:t>※</a:t>
          </a:r>
          <a:r>
            <a:rPr kumimoji="1" lang="ja-JP" altLang="en-US" sz="1150"/>
            <a:t>　印刷する際には，印刷されるページをご確認願います。</a:t>
          </a:r>
          <a:endParaRPr kumimoji="1" lang="en-US" altLang="ja-JP" sz="1150"/>
        </a:p>
        <a:p>
          <a:pPr algn="l"/>
          <a:r>
            <a:rPr kumimoji="1" lang="ja-JP" altLang="en-US" sz="1150"/>
            <a:t>　　　　（各シート最大，推薦は４ページ，専願と併願は８ページ設定されています。）</a:t>
          </a:r>
          <a:endParaRPr kumimoji="1" lang="en-US" altLang="ja-JP" sz="1150"/>
        </a:p>
        <a:p>
          <a:pPr algn="l"/>
          <a:r>
            <a:rPr kumimoji="1" lang="ja-JP" altLang="en-US" sz="1150"/>
            <a:t>　</a:t>
          </a:r>
          <a:r>
            <a:rPr kumimoji="1" lang="en-US" altLang="ja-JP" sz="1150"/>
            <a:t>※</a:t>
          </a:r>
          <a:r>
            <a:rPr kumimoji="1" lang="ja-JP" altLang="en-US" sz="1150"/>
            <a:t>　「ﾌﾘｶﾞﾅ」は，全角カタカナで入力されるよう設定しています。</a:t>
          </a:r>
        </a:p>
      </xdr:txBody>
    </xdr:sp>
    <xdr:clientData/>
  </xdr:twoCellAnchor>
  <xdr:twoCellAnchor>
    <xdr:from>
      <xdr:col>11</xdr:col>
      <xdr:colOff>314324</xdr:colOff>
      <xdr:row>15</xdr:row>
      <xdr:rowOff>295275</xdr:rowOff>
    </xdr:from>
    <xdr:to>
      <xdr:col>16</xdr:col>
      <xdr:colOff>186530</xdr:colOff>
      <xdr:row>18</xdr:row>
      <xdr:rowOff>63897</xdr:rowOff>
    </xdr:to>
    <xdr:sp macro="" textlink="">
      <xdr:nvSpPr>
        <xdr:cNvPr id="22" name="角丸四角形 21"/>
        <xdr:cNvSpPr/>
      </xdr:nvSpPr>
      <xdr:spPr bwMode="auto">
        <a:xfrm>
          <a:off x="5819774" y="4038600"/>
          <a:ext cx="1520031" cy="616347"/>
        </a:xfrm>
        <a:prstGeom prst="roundRect">
          <a:avLst/>
        </a:prstGeom>
        <a:solidFill>
          <a:srgbClr val="FF99FF"/>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200" b="0">
              <a:solidFill>
                <a:sysClr val="windowText" lastClr="000000"/>
              </a:solidFill>
            </a:rPr>
            <a:t>該当する推薦区分　　を選択してください。</a:t>
          </a:r>
          <a:endParaRPr kumimoji="1" lang="en-US" altLang="ja-JP" sz="1200" b="0">
            <a:solidFill>
              <a:sysClr val="windowText" lastClr="000000"/>
            </a:solidFill>
          </a:endParaRPr>
        </a:p>
      </xdr:txBody>
    </xdr:sp>
    <xdr:clientData/>
  </xdr:twoCellAnchor>
  <xdr:twoCellAnchor>
    <xdr:from>
      <xdr:col>9</xdr:col>
      <xdr:colOff>180975</xdr:colOff>
      <xdr:row>15</xdr:row>
      <xdr:rowOff>38100</xdr:rowOff>
    </xdr:from>
    <xdr:to>
      <xdr:col>11</xdr:col>
      <xdr:colOff>314324</xdr:colOff>
      <xdr:row>17</xdr:row>
      <xdr:rowOff>98624</xdr:rowOff>
    </xdr:to>
    <xdr:cxnSp macro="">
      <xdr:nvCxnSpPr>
        <xdr:cNvPr id="24" name="直線矢印コネクタ 23"/>
        <xdr:cNvCxnSpPr>
          <a:stCxn id="22" idx="1"/>
        </xdr:cNvCxnSpPr>
      </xdr:nvCxnSpPr>
      <xdr:spPr bwMode="auto">
        <a:xfrm flipH="1" flipV="1">
          <a:off x="4772025" y="3781425"/>
          <a:ext cx="1047749" cy="565349"/>
        </a:xfrm>
        <a:prstGeom prst="straightConnector1">
          <a:avLst/>
        </a:prstGeom>
        <a:ln>
          <a:solidFill>
            <a:srgbClr val="FF0000"/>
          </a:solidFill>
          <a:headEnd type="none" w="med" len="med"/>
          <a:tailEnd type="arrow"/>
        </a:ln>
        <a:extLst/>
      </xdr:spPr>
      <xdr:style>
        <a:lnRef idx="3">
          <a:schemeClr val="accent6"/>
        </a:lnRef>
        <a:fillRef idx="0">
          <a:schemeClr val="accent6"/>
        </a:fillRef>
        <a:effectRef idx="2">
          <a:schemeClr val="accent6"/>
        </a:effectRef>
        <a:fontRef idx="minor">
          <a:schemeClr val="tx1"/>
        </a:fontRef>
      </xdr:style>
    </xdr:cxnSp>
    <xdr:clientData/>
  </xdr:twoCellAnchor>
  <xdr:twoCellAnchor>
    <xdr:from>
      <xdr:col>8</xdr:col>
      <xdr:colOff>190501</xdr:colOff>
      <xdr:row>5</xdr:row>
      <xdr:rowOff>123825</xdr:rowOff>
    </xdr:from>
    <xdr:to>
      <xdr:col>15</xdr:col>
      <xdr:colOff>180975</xdr:colOff>
      <xdr:row>9</xdr:row>
      <xdr:rowOff>54372</xdr:rowOff>
    </xdr:to>
    <xdr:sp macro="" textlink="">
      <xdr:nvSpPr>
        <xdr:cNvPr id="15" name="角丸四角形 14"/>
        <xdr:cNvSpPr/>
      </xdr:nvSpPr>
      <xdr:spPr bwMode="auto">
        <a:xfrm>
          <a:off x="4229101" y="981075"/>
          <a:ext cx="2886074" cy="616347"/>
        </a:xfrm>
        <a:prstGeom prst="roundRect">
          <a:avLst/>
        </a:prstGeom>
        <a:solidFill>
          <a:srgbClr val="FF99FF"/>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200" b="0">
              <a:solidFill>
                <a:sysClr val="windowText" lastClr="000000"/>
              </a:solidFill>
            </a:rPr>
            <a:t>日付，中学校名，校長名は</a:t>
          </a:r>
          <a:endParaRPr kumimoji="1" lang="en-US" altLang="ja-JP" sz="1200" b="0">
            <a:solidFill>
              <a:sysClr val="windowText" lastClr="000000"/>
            </a:solidFill>
          </a:endParaRPr>
        </a:p>
        <a:p>
          <a:pPr algn="ctr"/>
          <a:r>
            <a:rPr kumimoji="1" lang="ja-JP" altLang="en-US" sz="1200" b="0">
              <a:solidFill>
                <a:sysClr val="windowText" lastClr="000000"/>
              </a:solidFill>
            </a:rPr>
            <a:t>次ページ以降にも自動入力されます。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361950</xdr:colOff>
      <xdr:row>3</xdr:row>
      <xdr:rowOff>371475</xdr:rowOff>
    </xdr:from>
    <xdr:to>
      <xdr:col>12</xdr:col>
      <xdr:colOff>238125</xdr:colOff>
      <xdr:row>3</xdr:row>
      <xdr:rowOff>371475</xdr:rowOff>
    </xdr:to>
    <xdr:sp macro="" textlink="">
      <xdr:nvSpPr>
        <xdr:cNvPr id="2" name="Line 2"/>
        <xdr:cNvSpPr>
          <a:spLocks noChangeShapeType="1"/>
        </xdr:cNvSpPr>
      </xdr:nvSpPr>
      <xdr:spPr bwMode="auto">
        <a:xfrm>
          <a:off x="4352925" y="1504950"/>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xdr:row>
      <xdr:rowOff>352425</xdr:rowOff>
    </xdr:from>
    <xdr:to>
      <xdr:col>5</xdr:col>
      <xdr:colOff>57150</xdr:colOff>
      <xdr:row>3</xdr:row>
      <xdr:rowOff>352425</xdr:rowOff>
    </xdr:to>
    <xdr:sp macro="" textlink="">
      <xdr:nvSpPr>
        <xdr:cNvPr id="3" name="Line 3"/>
        <xdr:cNvSpPr>
          <a:spLocks noChangeShapeType="1"/>
        </xdr:cNvSpPr>
      </xdr:nvSpPr>
      <xdr:spPr bwMode="auto">
        <a:xfrm flipH="1">
          <a:off x="352425" y="1485900"/>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0</xdr:row>
      <xdr:rowOff>0</xdr:rowOff>
    </xdr:from>
    <xdr:to>
      <xdr:col>3</xdr:col>
      <xdr:colOff>304800</xdr:colOff>
      <xdr:row>0</xdr:row>
      <xdr:rowOff>352425</xdr:rowOff>
    </xdr:to>
    <xdr:sp macro="" textlink="">
      <xdr:nvSpPr>
        <xdr:cNvPr id="4" name="Rectangle 5"/>
        <xdr:cNvSpPr>
          <a:spLocks noChangeArrowheads="1"/>
        </xdr:cNvSpPr>
      </xdr:nvSpPr>
      <xdr:spPr bwMode="auto">
        <a:xfrm>
          <a:off x="228600" y="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361950</xdr:colOff>
      <xdr:row>47</xdr:row>
      <xdr:rowOff>371475</xdr:rowOff>
    </xdr:from>
    <xdr:to>
      <xdr:col>12</xdr:col>
      <xdr:colOff>238125</xdr:colOff>
      <xdr:row>47</xdr:row>
      <xdr:rowOff>371475</xdr:rowOff>
    </xdr:to>
    <xdr:sp macro="" textlink="">
      <xdr:nvSpPr>
        <xdr:cNvPr id="5" name="Line 2"/>
        <xdr:cNvSpPr>
          <a:spLocks noChangeShapeType="1"/>
        </xdr:cNvSpPr>
      </xdr:nvSpPr>
      <xdr:spPr bwMode="auto">
        <a:xfrm>
          <a:off x="4352925" y="12658725"/>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47</xdr:row>
      <xdr:rowOff>352425</xdr:rowOff>
    </xdr:from>
    <xdr:to>
      <xdr:col>5</xdr:col>
      <xdr:colOff>57150</xdr:colOff>
      <xdr:row>47</xdr:row>
      <xdr:rowOff>352425</xdr:rowOff>
    </xdr:to>
    <xdr:sp macro="" textlink="">
      <xdr:nvSpPr>
        <xdr:cNvPr id="6" name="Line 3"/>
        <xdr:cNvSpPr>
          <a:spLocks noChangeShapeType="1"/>
        </xdr:cNvSpPr>
      </xdr:nvSpPr>
      <xdr:spPr bwMode="auto">
        <a:xfrm flipH="1">
          <a:off x="352425" y="12639675"/>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91</xdr:row>
      <xdr:rowOff>371475</xdr:rowOff>
    </xdr:from>
    <xdr:to>
      <xdr:col>12</xdr:col>
      <xdr:colOff>238125</xdr:colOff>
      <xdr:row>91</xdr:row>
      <xdr:rowOff>371475</xdr:rowOff>
    </xdr:to>
    <xdr:sp macro="" textlink="">
      <xdr:nvSpPr>
        <xdr:cNvPr id="10" name="Line 2"/>
        <xdr:cNvSpPr>
          <a:spLocks noChangeShapeType="1"/>
        </xdr:cNvSpPr>
      </xdr:nvSpPr>
      <xdr:spPr bwMode="auto">
        <a:xfrm>
          <a:off x="4352925" y="23812500"/>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91</xdr:row>
      <xdr:rowOff>352425</xdr:rowOff>
    </xdr:from>
    <xdr:to>
      <xdr:col>5</xdr:col>
      <xdr:colOff>57150</xdr:colOff>
      <xdr:row>91</xdr:row>
      <xdr:rowOff>352425</xdr:rowOff>
    </xdr:to>
    <xdr:sp macro="" textlink="">
      <xdr:nvSpPr>
        <xdr:cNvPr id="11" name="Line 3"/>
        <xdr:cNvSpPr>
          <a:spLocks noChangeShapeType="1"/>
        </xdr:cNvSpPr>
      </xdr:nvSpPr>
      <xdr:spPr bwMode="auto">
        <a:xfrm flipH="1">
          <a:off x="352425" y="23793450"/>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135</xdr:row>
      <xdr:rowOff>371475</xdr:rowOff>
    </xdr:from>
    <xdr:to>
      <xdr:col>12</xdr:col>
      <xdr:colOff>238125</xdr:colOff>
      <xdr:row>135</xdr:row>
      <xdr:rowOff>371475</xdr:rowOff>
    </xdr:to>
    <xdr:sp macro="" textlink="">
      <xdr:nvSpPr>
        <xdr:cNvPr id="12" name="Line 2"/>
        <xdr:cNvSpPr>
          <a:spLocks noChangeShapeType="1"/>
        </xdr:cNvSpPr>
      </xdr:nvSpPr>
      <xdr:spPr bwMode="auto">
        <a:xfrm>
          <a:off x="4352925" y="34966275"/>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135</xdr:row>
      <xdr:rowOff>352425</xdr:rowOff>
    </xdr:from>
    <xdr:to>
      <xdr:col>5</xdr:col>
      <xdr:colOff>57150</xdr:colOff>
      <xdr:row>135</xdr:row>
      <xdr:rowOff>352425</xdr:rowOff>
    </xdr:to>
    <xdr:sp macro="" textlink="">
      <xdr:nvSpPr>
        <xdr:cNvPr id="13" name="Line 3"/>
        <xdr:cNvSpPr>
          <a:spLocks noChangeShapeType="1"/>
        </xdr:cNvSpPr>
      </xdr:nvSpPr>
      <xdr:spPr bwMode="auto">
        <a:xfrm flipH="1">
          <a:off x="352425" y="34947225"/>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44</xdr:row>
      <xdr:rowOff>28575</xdr:rowOff>
    </xdr:from>
    <xdr:to>
      <xdr:col>3</xdr:col>
      <xdr:colOff>304800</xdr:colOff>
      <xdr:row>45</xdr:row>
      <xdr:rowOff>9525</xdr:rowOff>
    </xdr:to>
    <xdr:sp macro="" textlink="">
      <xdr:nvSpPr>
        <xdr:cNvPr id="17" name="Rectangle 5"/>
        <xdr:cNvSpPr>
          <a:spLocks noChangeArrowheads="1"/>
        </xdr:cNvSpPr>
      </xdr:nvSpPr>
      <xdr:spPr bwMode="auto">
        <a:xfrm>
          <a:off x="228600" y="1108710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88</xdr:row>
      <xdr:rowOff>28575</xdr:rowOff>
    </xdr:from>
    <xdr:to>
      <xdr:col>3</xdr:col>
      <xdr:colOff>304800</xdr:colOff>
      <xdr:row>89</xdr:row>
      <xdr:rowOff>9525</xdr:rowOff>
    </xdr:to>
    <xdr:sp macro="" textlink="">
      <xdr:nvSpPr>
        <xdr:cNvPr id="19" name="Rectangle 5"/>
        <xdr:cNvSpPr>
          <a:spLocks noChangeArrowheads="1"/>
        </xdr:cNvSpPr>
      </xdr:nvSpPr>
      <xdr:spPr bwMode="auto">
        <a:xfrm>
          <a:off x="228600" y="22259925"/>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238125</xdr:colOff>
      <xdr:row>132</xdr:row>
      <xdr:rowOff>28575</xdr:rowOff>
    </xdr:from>
    <xdr:to>
      <xdr:col>3</xdr:col>
      <xdr:colOff>314325</xdr:colOff>
      <xdr:row>133</xdr:row>
      <xdr:rowOff>9525</xdr:rowOff>
    </xdr:to>
    <xdr:sp macro="" textlink="">
      <xdr:nvSpPr>
        <xdr:cNvPr id="21" name="Rectangle 5"/>
        <xdr:cNvSpPr>
          <a:spLocks noChangeArrowheads="1"/>
        </xdr:cNvSpPr>
      </xdr:nvSpPr>
      <xdr:spPr bwMode="auto">
        <a:xfrm>
          <a:off x="238125" y="3343275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361950</xdr:colOff>
      <xdr:row>3</xdr:row>
      <xdr:rowOff>371475</xdr:rowOff>
    </xdr:from>
    <xdr:to>
      <xdr:col>12</xdr:col>
      <xdr:colOff>238125</xdr:colOff>
      <xdr:row>3</xdr:row>
      <xdr:rowOff>371475</xdr:rowOff>
    </xdr:to>
    <xdr:sp macro="" textlink="">
      <xdr:nvSpPr>
        <xdr:cNvPr id="2" name="Line 2"/>
        <xdr:cNvSpPr>
          <a:spLocks noChangeShapeType="1"/>
        </xdr:cNvSpPr>
      </xdr:nvSpPr>
      <xdr:spPr bwMode="auto">
        <a:xfrm>
          <a:off x="4352925" y="1409700"/>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9524</xdr:colOff>
      <xdr:row>3</xdr:row>
      <xdr:rowOff>371475</xdr:rowOff>
    </xdr:from>
    <xdr:to>
      <xdr:col>5</xdr:col>
      <xdr:colOff>47624</xdr:colOff>
      <xdr:row>3</xdr:row>
      <xdr:rowOff>371475</xdr:rowOff>
    </xdr:to>
    <xdr:sp macro="" textlink="">
      <xdr:nvSpPr>
        <xdr:cNvPr id="3" name="Line 3"/>
        <xdr:cNvSpPr>
          <a:spLocks noChangeShapeType="1"/>
        </xdr:cNvSpPr>
      </xdr:nvSpPr>
      <xdr:spPr bwMode="auto">
        <a:xfrm flipH="1">
          <a:off x="352424" y="1409700"/>
          <a:ext cx="2524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0</xdr:row>
      <xdr:rowOff>0</xdr:rowOff>
    </xdr:from>
    <xdr:to>
      <xdr:col>3</xdr:col>
      <xdr:colOff>304800</xdr:colOff>
      <xdr:row>0</xdr:row>
      <xdr:rowOff>352425</xdr:rowOff>
    </xdr:to>
    <xdr:sp macro="" textlink="">
      <xdr:nvSpPr>
        <xdr:cNvPr id="4" name="Rectangle 5"/>
        <xdr:cNvSpPr>
          <a:spLocks noChangeArrowheads="1"/>
        </xdr:cNvSpPr>
      </xdr:nvSpPr>
      <xdr:spPr bwMode="auto">
        <a:xfrm>
          <a:off x="228600" y="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361950</xdr:colOff>
      <xdr:row>47</xdr:row>
      <xdr:rowOff>371475</xdr:rowOff>
    </xdr:from>
    <xdr:to>
      <xdr:col>12</xdr:col>
      <xdr:colOff>238125</xdr:colOff>
      <xdr:row>47</xdr:row>
      <xdr:rowOff>371475</xdr:rowOff>
    </xdr:to>
    <xdr:sp macro="" textlink="">
      <xdr:nvSpPr>
        <xdr:cNvPr id="5" name="Line 2"/>
        <xdr:cNvSpPr>
          <a:spLocks noChangeShapeType="1"/>
        </xdr:cNvSpPr>
      </xdr:nvSpPr>
      <xdr:spPr bwMode="auto">
        <a:xfrm>
          <a:off x="4352925" y="12468225"/>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47</xdr:row>
      <xdr:rowOff>352425</xdr:rowOff>
    </xdr:from>
    <xdr:to>
      <xdr:col>5</xdr:col>
      <xdr:colOff>57150</xdr:colOff>
      <xdr:row>47</xdr:row>
      <xdr:rowOff>352425</xdr:rowOff>
    </xdr:to>
    <xdr:sp macro="" textlink="">
      <xdr:nvSpPr>
        <xdr:cNvPr id="6" name="Line 3"/>
        <xdr:cNvSpPr>
          <a:spLocks noChangeShapeType="1"/>
        </xdr:cNvSpPr>
      </xdr:nvSpPr>
      <xdr:spPr bwMode="auto">
        <a:xfrm flipH="1">
          <a:off x="352425" y="12449175"/>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91</xdr:row>
      <xdr:rowOff>371475</xdr:rowOff>
    </xdr:from>
    <xdr:to>
      <xdr:col>12</xdr:col>
      <xdr:colOff>238125</xdr:colOff>
      <xdr:row>91</xdr:row>
      <xdr:rowOff>371475</xdr:rowOff>
    </xdr:to>
    <xdr:sp macro="" textlink="">
      <xdr:nvSpPr>
        <xdr:cNvPr id="10" name="Line 2"/>
        <xdr:cNvSpPr>
          <a:spLocks noChangeShapeType="1"/>
        </xdr:cNvSpPr>
      </xdr:nvSpPr>
      <xdr:spPr bwMode="auto">
        <a:xfrm>
          <a:off x="4352925" y="23641050"/>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91</xdr:row>
      <xdr:rowOff>352425</xdr:rowOff>
    </xdr:from>
    <xdr:to>
      <xdr:col>5</xdr:col>
      <xdr:colOff>57150</xdr:colOff>
      <xdr:row>91</xdr:row>
      <xdr:rowOff>352425</xdr:rowOff>
    </xdr:to>
    <xdr:sp macro="" textlink="">
      <xdr:nvSpPr>
        <xdr:cNvPr id="11" name="Line 3"/>
        <xdr:cNvSpPr>
          <a:spLocks noChangeShapeType="1"/>
        </xdr:cNvSpPr>
      </xdr:nvSpPr>
      <xdr:spPr bwMode="auto">
        <a:xfrm flipH="1">
          <a:off x="352425" y="23622000"/>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361950</xdr:colOff>
      <xdr:row>135</xdr:row>
      <xdr:rowOff>371475</xdr:rowOff>
    </xdr:from>
    <xdr:to>
      <xdr:col>12</xdr:col>
      <xdr:colOff>238125</xdr:colOff>
      <xdr:row>135</xdr:row>
      <xdr:rowOff>371475</xdr:rowOff>
    </xdr:to>
    <xdr:sp macro="" textlink="">
      <xdr:nvSpPr>
        <xdr:cNvPr id="12" name="Line 2"/>
        <xdr:cNvSpPr>
          <a:spLocks noChangeShapeType="1"/>
        </xdr:cNvSpPr>
      </xdr:nvSpPr>
      <xdr:spPr bwMode="auto">
        <a:xfrm>
          <a:off x="4352925" y="34813875"/>
          <a:ext cx="2171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135</xdr:row>
      <xdr:rowOff>352425</xdr:rowOff>
    </xdr:from>
    <xdr:to>
      <xdr:col>5</xdr:col>
      <xdr:colOff>57150</xdr:colOff>
      <xdr:row>135</xdr:row>
      <xdr:rowOff>352425</xdr:rowOff>
    </xdr:to>
    <xdr:sp macro="" textlink="">
      <xdr:nvSpPr>
        <xdr:cNvPr id="13" name="Line 3"/>
        <xdr:cNvSpPr>
          <a:spLocks noChangeShapeType="1"/>
        </xdr:cNvSpPr>
      </xdr:nvSpPr>
      <xdr:spPr bwMode="auto">
        <a:xfrm flipH="1">
          <a:off x="352425" y="34794825"/>
          <a:ext cx="2533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44</xdr:row>
      <xdr:rowOff>28575</xdr:rowOff>
    </xdr:from>
    <xdr:to>
      <xdr:col>3</xdr:col>
      <xdr:colOff>304800</xdr:colOff>
      <xdr:row>45</xdr:row>
      <xdr:rowOff>9525</xdr:rowOff>
    </xdr:to>
    <xdr:sp macro="" textlink="">
      <xdr:nvSpPr>
        <xdr:cNvPr id="19" name="Rectangle 5"/>
        <xdr:cNvSpPr>
          <a:spLocks noChangeArrowheads="1"/>
        </xdr:cNvSpPr>
      </xdr:nvSpPr>
      <xdr:spPr bwMode="auto">
        <a:xfrm>
          <a:off x="228600" y="1093470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88</xdr:row>
      <xdr:rowOff>38100</xdr:rowOff>
    </xdr:from>
    <xdr:to>
      <xdr:col>3</xdr:col>
      <xdr:colOff>304800</xdr:colOff>
      <xdr:row>89</xdr:row>
      <xdr:rowOff>19050</xdr:rowOff>
    </xdr:to>
    <xdr:sp macro="" textlink="">
      <xdr:nvSpPr>
        <xdr:cNvPr id="20" name="Rectangle 5"/>
        <xdr:cNvSpPr>
          <a:spLocks noChangeArrowheads="1"/>
        </xdr:cNvSpPr>
      </xdr:nvSpPr>
      <xdr:spPr bwMode="auto">
        <a:xfrm>
          <a:off x="228600" y="2196465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132</xdr:row>
      <xdr:rowOff>38100</xdr:rowOff>
    </xdr:from>
    <xdr:to>
      <xdr:col>3</xdr:col>
      <xdr:colOff>304800</xdr:colOff>
      <xdr:row>133</xdr:row>
      <xdr:rowOff>19050</xdr:rowOff>
    </xdr:to>
    <xdr:sp macro="" textlink="">
      <xdr:nvSpPr>
        <xdr:cNvPr id="21" name="Rectangle 5"/>
        <xdr:cNvSpPr>
          <a:spLocks noChangeArrowheads="1"/>
        </xdr:cNvSpPr>
      </xdr:nvSpPr>
      <xdr:spPr bwMode="auto">
        <a:xfrm>
          <a:off x="228600" y="32985075"/>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371475</xdr:colOff>
      <xdr:row>3</xdr:row>
      <xdr:rowOff>400050</xdr:rowOff>
    </xdr:from>
    <xdr:to>
      <xdr:col>11</xdr:col>
      <xdr:colOff>257175</xdr:colOff>
      <xdr:row>3</xdr:row>
      <xdr:rowOff>400050</xdr:rowOff>
    </xdr:to>
    <xdr:sp macro="" textlink="">
      <xdr:nvSpPr>
        <xdr:cNvPr id="2063" name="Line 4"/>
        <xdr:cNvSpPr>
          <a:spLocks noChangeShapeType="1"/>
        </xdr:cNvSpPr>
      </xdr:nvSpPr>
      <xdr:spPr bwMode="auto">
        <a:xfrm>
          <a:off x="4324350" y="1590675"/>
          <a:ext cx="2219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47625</xdr:colOff>
      <xdr:row>3</xdr:row>
      <xdr:rowOff>381000</xdr:rowOff>
    </xdr:from>
    <xdr:to>
      <xdr:col>5</xdr:col>
      <xdr:colOff>114300</xdr:colOff>
      <xdr:row>3</xdr:row>
      <xdr:rowOff>381000</xdr:rowOff>
    </xdr:to>
    <xdr:sp macro="" textlink="">
      <xdr:nvSpPr>
        <xdr:cNvPr id="2064" name="Line 7"/>
        <xdr:cNvSpPr>
          <a:spLocks noChangeShapeType="1"/>
        </xdr:cNvSpPr>
      </xdr:nvSpPr>
      <xdr:spPr bwMode="auto">
        <a:xfrm flipH="1">
          <a:off x="285750" y="157162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46</xdr:row>
      <xdr:rowOff>400050</xdr:rowOff>
    </xdr:from>
    <xdr:to>
      <xdr:col>11</xdr:col>
      <xdr:colOff>257175</xdr:colOff>
      <xdr:row>46</xdr:row>
      <xdr:rowOff>400050</xdr:rowOff>
    </xdr:to>
    <xdr:sp macro="" textlink="">
      <xdr:nvSpPr>
        <xdr:cNvPr id="6" name="Line 4"/>
        <xdr:cNvSpPr>
          <a:spLocks noChangeShapeType="1"/>
        </xdr:cNvSpPr>
      </xdr:nvSpPr>
      <xdr:spPr bwMode="auto">
        <a:xfrm>
          <a:off x="4391025" y="1590675"/>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46</xdr:row>
      <xdr:rowOff>390525</xdr:rowOff>
    </xdr:from>
    <xdr:to>
      <xdr:col>5</xdr:col>
      <xdr:colOff>85725</xdr:colOff>
      <xdr:row>46</xdr:row>
      <xdr:rowOff>390525</xdr:rowOff>
    </xdr:to>
    <xdr:sp macro="" textlink="">
      <xdr:nvSpPr>
        <xdr:cNvPr id="7" name="Line 7"/>
        <xdr:cNvSpPr>
          <a:spLocks noChangeShapeType="1"/>
        </xdr:cNvSpPr>
      </xdr:nvSpPr>
      <xdr:spPr bwMode="auto">
        <a:xfrm flipH="1">
          <a:off x="257175" y="1581150"/>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89</xdr:row>
      <xdr:rowOff>400050</xdr:rowOff>
    </xdr:from>
    <xdr:to>
      <xdr:col>11</xdr:col>
      <xdr:colOff>257175</xdr:colOff>
      <xdr:row>89</xdr:row>
      <xdr:rowOff>400050</xdr:rowOff>
    </xdr:to>
    <xdr:sp macro="" textlink="">
      <xdr:nvSpPr>
        <xdr:cNvPr id="26"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89</xdr:row>
      <xdr:rowOff>390525</xdr:rowOff>
    </xdr:from>
    <xdr:to>
      <xdr:col>5</xdr:col>
      <xdr:colOff>85725</xdr:colOff>
      <xdr:row>89</xdr:row>
      <xdr:rowOff>390525</xdr:rowOff>
    </xdr:to>
    <xdr:sp macro="" textlink="">
      <xdr:nvSpPr>
        <xdr:cNvPr id="27"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132</xdr:row>
      <xdr:rowOff>400050</xdr:rowOff>
    </xdr:from>
    <xdr:to>
      <xdr:col>11</xdr:col>
      <xdr:colOff>257175</xdr:colOff>
      <xdr:row>132</xdr:row>
      <xdr:rowOff>400050</xdr:rowOff>
    </xdr:to>
    <xdr:sp macro="" textlink="">
      <xdr:nvSpPr>
        <xdr:cNvPr id="28"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132</xdr:row>
      <xdr:rowOff>390525</xdr:rowOff>
    </xdr:from>
    <xdr:to>
      <xdr:col>5</xdr:col>
      <xdr:colOff>85725</xdr:colOff>
      <xdr:row>132</xdr:row>
      <xdr:rowOff>390525</xdr:rowOff>
    </xdr:to>
    <xdr:sp macro="" textlink="">
      <xdr:nvSpPr>
        <xdr:cNvPr id="29"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175</xdr:row>
      <xdr:rowOff>400050</xdr:rowOff>
    </xdr:from>
    <xdr:to>
      <xdr:col>11</xdr:col>
      <xdr:colOff>257175</xdr:colOff>
      <xdr:row>175</xdr:row>
      <xdr:rowOff>400050</xdr:rowOff>
    </xdr:to>
    <xdr:sp macro="" textlink="">
      <xdr:nvSpPr>
        <xdr:cNvPr id="30"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175</xdr:row>
      <xdr:rowOff>390525</xdr:rowOff>
    </xdr:from>
    <xdr:to>
      <xdr:col>5</xdr:col>
      <xdr:colOff>85725</xdr:colOff>
      <xdr:row>175</xdr:row>
      <xdr:rowOff>390525</xdr:rowOff>
    </xdr:to>
    <xdr:sp macro="" textlink="">
      <xdr:nvSpPr>
        <xdr:cNvPr id="31"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218</xdr:row>
      <xdr:rowOff>400050</xdr:rowOff>
    </xdr:from>
    <xdr:to>
      <xdr:col>11</xdr:col>
      <xdr:colOff>257175</xdr:colOff>
      <xdr:row>218</xdr:row>
      <xdr:rowOff>400050</xdr:rowOff>
    </xdr:to>
    <xdr:sp macro="" textlink="">
      <xdr:nvSpPr>
        <xdr:cNvPr id="32" name="Line 4"/>
        <xdr:cNvSpPr>
          <a:spLocks noChangeShapeType="1"/>
        </xdr:cNvSpPr>
      </xdr:nvSpPr>
      <xdr:spPr bwMode="auto">
        <a:xfrm>
          <a:off x="4391025" y="46281975"/>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218</xdr:row>
      <xdr:rowOff>390525</xdr:rowOff>
    </xdr:from>
    <xdr:to>
      <xdr:col>5</xdr:col>
      <xdr:colOff>85725</xdr:colOff>
      <xdr:row>218</xdr:row>
      <xdr:rowOff>390525</xdr:rowOff>
    </xdr:to>
    <xdr:sp macro="" textlink="">
      <xdr:nvSpPr>
        <xdr:cNvPr id="33" name="Line 7"/>
        <xdr:cNvSpPr>
          <a:spLocks noChangeShapeType="1"/>
        </xdr:cNvSpPr>
      </xdr:nvSpPr>
      <xdr:spPr bwMode="auto">
        <a:xfrm flipH="1">
          <a:off x="257175" y="46272450"/>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261</xdr:row>
      <xdr:rowOff>400050</xdr:rowOff>
    </xdr:from>
    <xdr:to>
      <xdr:col>11</xdr:col>
      <xdr:colOff>257175</xdr:colOff>
      <xdr:row>261</xdr:row>
      <xdr:rowOff>400050</xdr:rowOff>
    </xdr:to>
    <xdr:sp macro="" textlink="">
      <xdr:nvSpPr>
        <xdr:cNvPr id="34" name="Line 4"/>
        <xdr:cNvSpPr>
          <a:spLocks noChangeShapeType="1"/>
        </xdr:cNvSpPr>
      </xdr:nvSpPr>
      <xdr:spPr bwMode="auto">
        <a:xfrm>
          <a:off x="4391025" y="46281975"/>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261</xdr:row>
      <xdr:rowOff>390525</xdr:rowOff>
    </xdr:from>
    <xdr:to>
      <xdr:col>5</xdr:col>
      <xdr:colOff>85725</xdr:colOff>
      <xdr:row>261</xdr:row>
      <xdr:rowOff>390525</xdr:rowOff>
    </xdr:to>
    <xdr:sp macro="" textlink="">
      <xdr:nvSpPr>
        <xdr:cNvPr id="36" name="Line 7"/>
        <xdr:cNvSpPr>
          <a:spLocks noChangeShapeType="1"/>
        </xdr:cNvSpPr>
      </xdr:nvSpPr>
      <xdr:spPr bwMode="auto">
        <a:xfrm flipH="1">
          <a:off x="257175" y="46272450"/>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304</xdr:row>
      <xdr:rowOff>400050</xdr:rowOff>
    </xdr:from>
    <xdr:to>
      <xdr:col>11</xdr:col>
      <xdr:colOff>257175</xdr:colOff>
      <xdr:row>304</xdr:row>
      <xdr:rowOff>400050</xdr:rowOff>
    </xdr:to>
    <xdr:sp macro="" textlink="">
      <xdr:nvSpPr>
        <xdr:cNvPr id="37" name="Line 4"/>
        <xdr:cNvSpPr>
          <a:spLocks noChangeShapeType="1"/>
        </xdr:cNvSpPr>
      </xdr:nvSpPr>
      <xdr:spPr bwMode="auto">
        <a:xfrm>
          <a:off x="4391025" y="46281975"/>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304</xdr:row>
      <xdr:rowOff>390525</xdr:rowOff>
    </xdr:from>
    <xdr:to>
      <xdr:col>5</xdr:col>
      <xdr:colOff>85725</xdr:colOff>
      <xdr:row>304</xdr:row>
      <xdr:rowOff>390525</xdr:rowOff>
    </xdr:to>
    <xdr:sp macro="" textlink="">
      <xdr:nvSpPr>
        <xdr:cNvPr id="38" name="Line 7"/>
        <xdr:cNvSpPr>
          <a:spLocks noChangeShapeType="1"/>
        </xdr:cNvSpPr>
      </xdr:nvSpPr>
      <xdr:spPr bwMode="auto">
        <a:xfrm flipH="1">
          <a:off x="257175" y="46272450"/>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0</xdr:row>
      <xdr:rowOff>0</xdr:rowOff>
    </xdr:from>
    <xdr:to>
      <xdr:col>3</xdr:col>
      <xdr:colOff>304800</xdr:colOff>
      <xdr:row>0</xdr:row>
      <xdr:rowOff>352425</xdr:rowOff>
    </xdr:to>
    <xdr:sp macro="" textlink="">
      <xdr:nvSpPr>
        <xdr:cNvPr id="40" name="Rectangle 5"/>
        <xdr:cNvSpPr>
          <a:spLocks noChangeArrowheads="1"/>
        </xdr:cNvSpPr>
      </xdr:nvSpPr>
      <xdr:spPr bwMode="auto">
        <a:xfrm>
          <a:off x="228600" y="0"/>
          <a:ext cx="132397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43</xdr:row>
      <xdr:rowOff>38100</xdr:rowOff>
    </xdr:from>
    <xdr:to>
      <xdr:col>3</xdr:col>
      <xdr:colOff>304800</xdr:colOff>
      <xdr:row>44</xdr:row>
      <xdr:rowOff>19050</xdr:rowOff>
    </xdr:to>
    <xdr:sp macro="" textlink="">
      <xdr:nvSpPr>
        <xdr:cNvPr id="39" name="Rectangle 5"/>
        <xdr:cNvSpPr>
          <a:spLocks noChangeArrowheads="1"/>
        </xdr:cNvSpPr>
      </xdr:nvSpPr>
      <xdr:spPr bwMode="auto">
        <a:xfrm>
          <a:off x="228600" y="11191875"/>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219075</xdr:colOff>
      <xdr:row>86</xdr:row>
      <xdr:rowOff>28575</xdr:rowOff>
    </xdr:from>
    <xdr:to>
      <xdr:col>3</xdr:col>
      <xdr:colOff>295275</xdr:colOff>
      <xdr:row>87</xdr:row>
      <xdr:rowOff>9525</xdr:rowOff>
    </xdr:to>
    <xdr:sp macro="" textlink="">
      <xdr:nvSpPr>
        <xdr:cNvPr id="43" name="Rectangle 5"/>
        <xdr:cNvSpPr>
          <a:spLocks noChangeArrowheads="1"/>
        </xdr:cNvSpPr>
      </xdr:nvSpPr>
      <xdr:spPr bwMode="auto">
        <a:xfrm>
          <a:off x="219075" y="22336125"/>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129</xdr:row>
      <xdr:rowOff>38100</xdr:rowOff>
    </xdr:from>
    <xdr:to>
      <xdr:col>3</xdr:col>
      <xdr:colOff>304800</xdr:colOff>
      <xdr:row>130</xdr:row>
      <xdr:rowOff>19050</xdr:rowOff>
    </xdr:to>
    <xdr:sp macro="" textlink="">
      <xdr:nvSpPr>
        <xdr:cNvPr id="44" name="Rectangle 5"/>
        <xdr:cNvSpPr>
          <a:spLocks noChangeArrowheads="1"/>
        </xdr:cNvSpPr>
      </xdr:nvSpPr>
      <xdr:spPr bwMode="auto">
        <a:xfrm>
          <a:off x="228600" y="33499425"/>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172</xdr:row>
      <xdr:rowOff>38100</xdr:rowOff>
    </xdr:from>
    <xdr:to>
      <xdr:col>3</xdr:col>
      <xdr:colOff>304800</xdr:colOff>
      <xdr:row>173</xdr:row>
      <xdr:rowOff>19050</xdr:rowOff>
    </xdr:to>
    <xdr:sp macro="" textlink="">
      <xdr:nvSpPr>
        <xdr:cNvPr id="46" name="Rectangle 5"/>
        <xdr:cNvSpPr>
          <a:spLocks noChangeArrowheads="1"/>
        </xdr:cNvSpPr>
      </xdr:nvSpPr>
      <xdr:spPr bwMode="auto">
        <a:xfrm>
          <a:off x="228600" y="4465320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215</xdr:row>
      <xdr:rowOff>28575</xdr:rowOff>
    </xdr:from>
    <xdr:to>
      <xdr:col>3</xdr:col>
      <xdr:colOff>304800</xdr:colOff>
      <xdr:row>216</xdr:row>
      <xdr:rowOff>9525</xdr:rowOff>
    </xdr:to>
    <xdr:sp macro="" textlink="">
      <xdr:nvSpPr>
        <xdr:cNvPr id="47" name="Rectangle 5"/>
        <xdr:cNvSpPr>
          <a:spLocks noChangeArrowheads="1"/>
        </xdr:cNvSpPr>
      </xdr:nvSpPr>
      <xdr:spPr bwMode="auto">
        <a:xfrm>
          <a:off x="228600" y="5579745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258</xdr:row>
      <xdr:rowOff>38100</xdr:rowOff>
    </xdr:from>
    <xdr:to>
      <xdr:col>3</xdr:col>
      <xdr:colOff>304800</xdr:colOff>
      <xdr:row>259</xdr:row>
      <xdr:rowOff>19050</xdr:rowOff>
    </xdr:to>
    <xdr:sp macro="" textlink="">
      <xdr:nvSpPr>
        <xdr:cNvPr id="48" name="Rectangle 5"/>
        <xdr:cNvSpPr>
          <a:spLocks noChangeArrowheads="1"/>
        </xdr:cNvSpPr>
      </xdr:nvSpPr>
      <xdr:spPr bwMode="auto">
        <a:xfrm>
          <a:off x="228600" y="6696075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301</xdr:row>
      <xdr:rowOff>38100</xdr:rowOff>
    </xdr:from>
    <xdr:to>
      <xdr:col>3</xdr:col>
      <xdr:colOff>304800</xdr:colOff>
      <xdr:row>302</xdr:row>
      <xdr:rowOff>19050</xdr:rowOff>
    </xdr:to>
    <xdr:sp macro="" textlink="">
      <xdr:nvSpPr>
        <xdr:cNvPr id="49" name="Rectangle 5"/>
        <xdr:cNvSpPr>
          <a:spLocks noChangeArrowheads="1"/>
        </xdr:cNvSpPr>
      </xdr:nvSpPr>
      <xdr:spPr bwMode="auto">
        <a:xfrm>
          <a:off x="228600" y="78114525"/>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371475</xdr:colOff>
      <xdr:row>3</xdr:row>
      <xdr:rowOff>400050</xdr:rowOff>
    </xdr:from>
    <xdr:to>
      <xdr:col>11</xdr:col>
      <xdr:colOff>257175</xdr:colOff>
      <xdr:row>3</xdr:row>
      <xdr:rowOff>400050</xdr:rowOff>
    </xdr:to>
    <xdr:sp macro="" textlink="">
      <xdr:nvSpPr>
        <xdr:cNvPr id="33" name="Line 4"/>
        <xdr:cNvSpPr>
          <a:spLocks noChangeShapeType="1"/>
        </xdr:cNvSpPr>
      </xdr:nvSpPr>
      <xdr:spPr bwMode="auto">
        <a:xfrm>
          <a:off x="4391025" y="1590675"/>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390525</xdr:rowOff>
    </xdr:from>
    <xdr:to>
      <xdr:col>5</xdr:col>
      <xdr:colOff>85725</xdr:colOff>
      <xdr:row>3</xdr:row>
      <xdr:rowOff>390525</xdr:rowOff>
    </xdr:to>
    <xdr:sp macro="" textlink="">
      <xdr:nvSpPr>
        <xdr:cNvPr id="34" name="Line 7"/>
        <xdr:cNvSpPr>
          <a:spLocks noChangeShapeType="1"/>
        </xdr:cNvSpPr>
      </xdr:nvSpPr>
      <xdr:spPr bwMode="auto">
        <a:xfrm flipH="1">
          <a:off x="257175" y="1581150"/>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46</xdr:row>
      <xdr:rowOff>400050</xdr:rowOff>
    </xdr:from>
    <xdr:to>
      <xdr:col>11</xdr:col>
      <xdr:colOff>257175</xdr:colOff>
      <xdr:row>46</xdr:row>
      <xdr:rowOff>400050</xdr:rowOff>
    </xdr:to>
    <xdr:sp macro="" textlink="">
      <xdr:nvSpPr>
        <xdr:cNvPr id="56"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46</xdr:row>
      <xdr:rowOff>390525</xdr:rowOff>
    </xdr:from>
    <xdr:to>
      <xdr:col>5</xdr:col>
      <xdr:colOff>85725</xdr:colOff>
      <xdr:row>46</xdr:row>
      <xdr:rowOff>390525</xdr:rowOff>
    </xdr:to>
    <xdr:sp macro="" textlink="">
      <xdr:nvSpPr>
        <xdr:cNvPr id="57"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89</xdr:row>
      <xdr:rowOff>400050</xdr:rowOff>
    </xdr:from>
    <xdr:to>
      <xdr:col>11</xdr:col>
      <xdr:colOff>257175</xdr:colOff>
      <xdr:row>89</xdr:row>
      <xdr:rowOff>400050</xdr:rowOff>
    </xdr:to>
    <xdr:sp macro="" textlink="">
      <xdr:nvSpPr>
        <xdr:cNvPr id="58"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89</xdr:row>
      <xdr:rowOff>390525</xdr:rowOff>
    </xdr:from>
    <xdr:to>
      <xdr:col>5</xdr:col>
      <xdr:colOff>85725</xdr:colOff>
      <xdr:row>89</xdr:row>
      <xdr:rowOff>390525</xdr:rowOff>
    </xdr:to>
    <xdr:sp macro="" textlink="">
      <xdr:nvSpPr>
        <xdr:cNvPr id="59"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132</xdr:row>
      <xdr:rowOff>400050</xdr:rowOff>
    </xdr:from>
    <xdr:to>
      <xdr:col>11</xdr:col>
      <xdr:colOff>257175</xdr:colOff>
      <xdr:row>132</xdr:row>
      <xdr:rowOff>400050</xdr:rowOff>
    </xdr:to>
    <xdr:sp macro="" textlink="">
      <xdr:nvSpPr>
        <xdr:cNvPr id="60"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132</xdr:row>
      <xdr:rowOff>390525</xdr:rowOff>
    </xdr:from>
    <xdr:to>
      <xdr:col>5</xdr:col>
      <xdr:colOff>85725</xdr:colOff>
      <xdr:row>132</xdr:row>
      <xdr:rowOff>390525</xdr:rowOff>
    </xdr:to>
    <xdr:sp macro="" textlink="">
      <xdr:nvSpPr>
        <xdr:cNvPr id="61"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175</xdr:row>
      <xdr:rowOff>400050</xdr:rowOff>
    </xdr:from>
    <xdr:to>
      <xdr:col>11</xdr:col>
      <xdr:colOff>257175</xdr:colOff>
      <xdr:row>175</xdr:row>
      <xdr:rowOff>400050</xdr:rowOff>
    </xdr:to>
    <xdr:sp macro="" textlink="">
      <xdr:nvSpPr>
        <xdr:cNvPr id="62"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175</xdr:row>
      <xdr:rowOff>390525</xdr:rowOff>
    </xdr:from>
    <xdr:to>
      <xdr:col>5</xdr:col>
      <xdr:colOff>85725</xdr:colOff>
      <xdr:row>175</xdr:row>
      <xdr:rowOff>390525</xdr:rowOff>
    </xdr:to>
    <xdr:sp macro="" textlink="">
      <xdr:nvSpPr>
        <xdr:cNvPr id="63"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218</xdr:row>
      <xdr:rowOff>400050</xdr:rowOff>
    </xdr:from>
    <xdr:to>
      <xdr:col>11</xdr:col>
      <xdr:colOff>257175</xdr:colOff>
      <xdr:row>218</xdr:row>
      <xdr:rowOff>400050</xdr:rowOff>
    </xdr:to>
    <xdr:sp macro="" textlink="">
      <xdr:nvSpPr>
        <xdr:cNvPr id="64" name="Line 4"/>
        <xdr:cNvSpPr>
          <a:spLocks noChangeShapeType="1"/>
        </xdr:cNvSpPr>
      </xdr:nvSpPr>
      <xdr:spPr bwMode="auto">
        <a:xfrm>
          <a:off x="4391025" y="1276350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218</xdr:row>
      <xdr:rowOff>390525</xdr:rowOff>
    </xdr:from>
    <xdr:to>
      <xdr:col>5</xdr:col>
      <xdr:colOff>85725</xdr:colOff>
      <xdr:row>218</xdr:row>
      <xdr:rowOff>390525</xdr:rowOff>
    </xdr:to>
    <xdr:sp macro="" textlink="">
      <xdr:nvSpPr>
        <xdr:cNvPr id="65" name="Line 7"/>
        <xdr:cNvSpPr>
          <a:spLocks noChangeShapeType="1"/>
        </xdr:cNvSpPr>
      </xdr:nvSpPr>
      <xdr:spPr bwMode="auto">
        <a:xfrm flipH="1">
          <a:off x="257175" y="1275397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261</xdr:row>
      <xdr:rowOff>400050</xdr:rowOff>
    </xdr:from>
    <xdr:to>
      <xdr:col>11</xdr:col>
      <xdr:colOff>257175</xdr:colOff>
      <xdr:row>261</xdr:row>
      <xdr:rowOff>400050</xdr:rowOff>
    </xdr:to>
    <xdr:sp macro="" textlink="">
      <xdr:nvSpPr>
        <xdr:cNvPr id="66" name="Line 4"/>
        <xdr:cNvSpPr>
          <a:spLocks noChangeShapeType="1"/>
        </xdr:cNvSpPr>
      </xdr:nvSpPr>
      <xdr:spPr bwMode="auto">
        <a:xfrm>
          <a:off x="4391025" y="5766435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261</xdr:row>
      <xdr:rowOff>390525</xdr:rowOff>
    </xdr:from>
    <xdr:to>
      <xdr:col>5</xdr:col>
      <xdr:colOff>85725</xdr:colOff>
      <xdr:row>261</xdr:row>
      <xdr:rowOff>390525</xdr:rowOff>
    </xdr:to>
    <xdr:sp macro="" textlink="">
      <xdr:nvSpPr>
        <xdr:cNvPr id="67" name="Line 7"/>
        <xdr:cNvSpPr>
          <a:spLocks noChangeShapeType="1"/>
        </xdr:cNvSpPr>
      </xdr:nvSpPr>
      <xdr:spPr bwMode="auto">
        <a:xfrm flipH="1">
          <a:off x="257175" y="5765482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371475</xdr:colOff>
      <xdr:row>304</xdr:row>
      <xdr:rowOff>400050</xdr:rowOff>
    </xdr:from>
    <xdr:to>
      <xdr:col>11</xdr:col>
      <xdr:colOff>257175</xdr:colOff>
      <xdr:row>304</xdr:row>
      <xdr:rowOff>400050</xdr:rowOff>
    </xdr:to>
    <xdr:sp macro="" textlink="">
      <xdr:nvSpPr>
        <xdr:cNvPr id="68" name="Line 4"/>
        <xdr:cNvSpPr>
          <a:spLocks noChangeShapeType="1"/>
        </xdr:cNvSpPr>
      </xdr:nvSpPr>
      <xdr:spPr bwMode="auto">
        <a:xfrm>
          <a:off x="4391025" y="57664350"/>
          <a:ext cx="2190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304</xdr:row>
      <xdr:rowOff>390525</xdr:rowOff>
    </xdr:from>
    <xdr:to>
      <xdr:col>5</xdr:col>
      <xdr:colOff>85725</xdr:colOff>
      <xdr:row>304</xdr:row>
      <xdr:rowOff>390525</xdr:rowOff>
    </xdr:to>
    <xdr:sp macro="" textlink="">
      <xdr:nvSpPr>
        <xdr:cNvPr id="69" name="Line 7"/>
        <xdr:cNvSpPr>
          <a:spLocks noChangeShapeType="1"/>
        </xdr:cNvSpPr>
      </xdr:nvSpPr>
      <xdr:spPr bwMode="auto">
        <a:xfrm flipH="1">
          <a:off x="257175" y="57654825"/>
          <a:ext cx="3028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0</xdr:row>
      <xdr:rowOff>0</xdr:rowOff>
    </xdr:from>
    <xdr:to>
      <xdr:col>3</xdr:col>
      <xdr:colOff>304800</xdr:colOff>
      <xdr:row>0</xdr:row>
      <xdr:rowOff>352425</xdr:rowOff>
    </xdr:to>
    <xdr:sp macro="" textlink="">
      <xdr:nvSpPr>
        <xdr:cNvPr id="29" name="Rectangle 5"/>
        <xdr:cNvSpPr>
          <a:spLocks noChangeArrowheads="1"/>
        </xdr:cNvSpPr>
      </xdr:nvSpPr>
      <xdr:spPr bwMode="auto">
        <a:xfrm>
          <a:off x="228600" y="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43</xdr:row>
      <xdr:rowOff>28575</xdr:rowOff>
    </xdr:from>
    <xdr:to>
      <xdr:col>3</xdr:col>
      <xdr:colOff>304800</xdr:colOff>
      <xdr:row>44</xdr:row>
      <xdr:rowOff>9525</xdr:rowOff>
    </xdr:to>
    <xdr:sp macro="" textlink="">
      <xdr:nvSpPr>
        <xdr:cNvPr id="26" name="Rectangle 5"/>
        <xdr:cNvSpPr>
          <a:spLocks noChangeArrowheads="1"/>
        </xdr:cNvSpPr>
      </xdr:nvSpPr>
      <xdr:spPr bwMode="auto">
        <a:xfrm>
          <a:off x="228600" y="1118235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86</xdr:row>
      <xdr:rowOff>28575</xdr:rowOff>
    </xdr:from>
    <xdr:to>
      <xdr:col>3</xdr:col>
      <xdr:colOff>304800</xdr:colOff>
      <xdr:row>87</xdr:row>
      <xdr:rowOff>9525</xdr:rowOff>
    </xdr:to>
    <xdr:sp macro="" textlink="">
      <xdr:nvSpPr>
        <xdr:cNvPr id="27" name="Rectangle 5"/>
        <xdr:cNvSpPr>
          <a:spLocks noChangeArrowheads="1"/>
        </xdr:cNvSpPr>
      </xdr:nvSpPr>
      <xdr:spPr bwMode="auto">
        <a:xfrm>
          <a:off x="228600" y="2238375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129</xdr:row>
      <xdr:rowOff>38100</xdr:rowOff>
    </xdr:from>
    <xdr:to>
      <xdr:col>3</xdr:col>
      <xdr:colOff>304800</xdr:colOff>
      <xdr:row>130</xdr:row>
      <xdr:rowOff>19050</xdr:rowOff>
    </xdr:to>
    <xdr:sp macro="" textlink="">
      <xdr:nvSpPr>
        <xdr:cNvPr id="28" name="Rectangle 5"/>
        <xdr:cNvSpPr>
          <a:spLocks noChangeArrowheads="1"/>
        </xdr:cNvSpPr>
      </xdr:nvSpPr>
      <xdr:spPr bwMode="auto">
        <a:xfrm>
          <a:off x="228600" y="3362325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172</xdr:row>
      <xdr:rowOff>38100</xdr:rowOff>
    </xdr:from>
    <xdr:to>
      <xdr:col>3</xdr:col>
      <xdr:colOff>304800</xdr:colOff>
      <xdr:row>173</xdr:row>
      <xdr:rowOff>19050</xdr:rowOff>
    </xdr:to>
    <xdr:sp macro="" textlink="">
      <xdr:nvSpPr>
        <xdr:cNvPr id="30" name="Rectangle 5"/>
        <xdr:cNvSpPr>
          <a:spLocks noChangeArrowheads="1"/>
        </xdr:cNvSpPr>
      </xdr:nvSpPr>
      <xdr:spPr bwMode="auto">
        <a:xfrm>
          <a:off x="228600" y="44853225"/>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215</xdr:row>
      <xdr:rowOff>38100</xdr:rowOff>
    </xdr:from>
    <xdr:to>
      <xdr:col>3</xdr:col>
      <xdr:colOff>304800</xdr:colOff>
      <xdr:row>216</xdr:row>
      <xdr:rowOff>19050</xdr:rowOff>
    </xdr:to>
    <xdr:sp macro="" textlink="">
      <xdr:nvSpPr>
        <xdr:cNvPr id="32" name="Rectangle 5"/>
        <xdr:cNvSpPr>
          <a:spLocks noChangeArrowheads="1"/>
        </xdr:cNvSpPr>
      </xdr:nvSpPr>
      <xdr:spPr bwMode="auto">
        <a:xfrm>
          <a:off x="228600" y="56016525"/>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258</xdr:row>
      <xdr:rowOff>38100</xdr:rowOff>
    </xdr:from>
    <xdr:to>
      <xdr:col>3</xdr:col>
      <xdr:colOff>304800</xdr:colOff>
      <xdr:row>259</xdr:row>
      <xdr:rowOff>19050</xdr:rowOff>
    </xdr:to>
    <xdr:sp macro="" textlink="">
      <xdr:nvSpPr>
        <xdr:cNvPr id="36" name="Rectangle 5"/>
        <xdr:cNvSpPr>
          <a:spLocks noChangeArrowheads="1"/>
        </xdr:cNvSpPr>
      </xdr:nvSpPr>
      <xdr:spPr bwMode="auto">
        <a:xfrm>
          <a:off x="228600" y="6724650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301</xdr:row>
      <xdr:rowOff>47625</xdr:rowOff>
    </xdr:from>
    <xdr:to>
      <xdr:col>3</xdr:col>
      <xdr:colOff>304800</xdr:colOff>
      <xdr:row>302</xdr:row>
      <xdr:rowOff>28575</xdr:rowOff>
    </xdr:to>
    <xdr:sp macro="" textlink="">
      <xdr:nvSpPr>
        <xdr:cNvPr id="44" name="Rectangle 5"/>
        <xdr:cNvSpPr>
          <a:spLocks noChangeArrowheads="1"/>
        </xdr:cNvSpPr>
      </xdr:nvSpPr>
      <xdr:spPr bwMode="auto">
        <a:xfrm>
          <a:off x="228600" y="78486000"/>
          <a:ext cx="1304925" cy="352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99FF"/>
        </a:solidFill>
        <a:ln w="9525" cap="flat" cmpd="sng" algn="ctr">
          <a:solidFill>
            <a:srgbClr val="FF0000"/>
          </a:solidFill>
          <a:prstDash val="solid"/>
          <a:round/>
          <a:headEnd type="none" w="med" len="med"/>
          <a:tailEnd type="none" w="med" len="med"/>
        </a:ln>
        <a:effectLst/>
        <a:extLst/>
      </a:spPr>
      <a:bodyPr vertOverflow="clip" horzOverflow="clip" wrap="square" lIns="18288" tIns="0" rIns="0" bIns="0" rtlCol="0" anchor="ctr" upright="1"/>
      <a:lstStyle>
        <a:defPPr algn="ctr">
          <a:defRPr kumimoji="1" sz="1200" b="0">
            <a:solidFill>
              <a:sysClr val="windowText" lastClr="000000"/>
            </a:solidFill>
          </a:defRPr>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B10:Q18"/>
  <sheetViews>
    <sheetView showGridLines="0" tabSelected="1" view="pageBreakPreview" topLeftCell="A13" zoomScaleNormal="100" zoomScaleSheetLayoutView="100" workbookViewId="0">
      <selection activeCell="H15" sqref="H15:J16"/>
    </sheetView>
  </sheetViews>
  <sheetFormatPr defaultRowHeight="13.5" x14ac:dyDescent="0.15"/>
  <cols>
    <col min="1" max="1" width="0.625" customWidth="1"/>
    <col min="2" max="2" width="4.5" bestFit="1" customWidth="1"/>
    <col min="3" max="3" width="6.625" customWidth="1"/>
    <col min="4" max="4" width="5.25" customWidth="1"/>
    <col min="5" max="5" width="7.875" customWidth="1"/>
    <col min="6" max="6" width="12.875" customWidth="1"/>
    <col min="7" max="7" width="9.125" customWidth="1"/>
    <col min="8" max="8" width="6.125" customWidth="1"/>
    <col min="9" max="9" width="7.25" customWidth="1"/>
    <col min="10" max="10" width="2.5" customWidth="1"/>
    <col min="11" max="11" width="9.5" customWidth="1"/>
    <col min="12" max="12" width="7.125" customWidth="1"/>
    <col min="13" max="13" width="3.75" customWidth="1"/>
    <col min="14" max="14" width="5.25" customWidth="1"/>
    <col min="15" max="15" width="2.625" customWidth="1"/>
    <col min="16" max="17" width="2.875" customWidth="1"/>
  </cols>
  <sheetData>
    <row r="10" spans="2:17" s="3" customFormat="1" ht="29.25" customHeight="1" x14ac:dyDescent="0.15">
      <c r="B10" s="97" t="s">
        <v>73</v>
      </c>
      <c r="C10" s="97"/>
      <c r="D10" s="97"/>
      <c r="E10" s="97"/>
      <c r="F10" s="97"/>
      <c r="G10" s="97"/>
      <c r="H10" s="97"/>
      <c r="I10" s="97"/>
      <c r="J10" s="97"/>
      <c r="K10" s="50" t="s">
        <v>18</v>
      </c>
      <c r="L10" s="50"/>
      <c r="M10" s="50"/>
      <c r="N10" s="50"/>
      <c r="O10" s="50"/>
      <c r="P10" s="50"/>
      <c r="Q10" s="50"/>
    </row>
    <row r="11" spans="2:17" s="3" customFormat="1" ht="21.75" customHeight="1" x14ac:dyDescent="0.15">
      <c r="B11" s="6"/>
      <c r="C11" s="7"/>
      <c r="D11" s="7"/>
      <c r="E11" s="7"/>
      <c r="F11" s="7"/>
      <c r="G11" s="7"/>
      <c r="H11" s="7"/>
      <c r="I11" s="7"/>
      <c r="J11" s="7"/>
      <c r="K11" s="98" t="s">
        <v>85</v>
      </c>
      <c r="L11" s="98"/>
      <c r="M11" s="98"/>
      <c r="N11" s="98"/>
      <c r="O11" s="98"/>
      <c r="P11" s="98"/>
      <c r="Q11" s="98"/>
    </row>
    <row r="12" spans="2:17" s="3" customFormat="1" ht="38.25" customHeight="1" x14ac:dyDescent="0.15">
      <c r="B12" s="8" t="s">
        <v>6</v>
      </c>
      <c r="C12" s="8"/>
      <c r="D12" s="8"/>
      <c r="E12" s="8"/>
      <c r="F12" s="8"/>
      <c r="G12" s="8"/>
      <c r="H12" s="8"/>
      <c r="I12" s="8"/>
      <c r="J12" s="7"/>
      <c r="K12" s="7"/>
      <c r="L12" s="7"/>
      <c r="M12" s="7"/>
      <c r="N12" s="7"/>
      <c r="O12" s="7"/>
      <c r="P12" s="7"/>
      <c r="Q12" s="7"/>
    </row>
    <row r="13" spans="2:17" s="4" customFormat="1" ht="38.25" customHeight="1" x14ac:dyDescent="0.15">
      <c r="B13" s="9"/>
      <c r="C13" s="99" t="s">
        <v>59</v>
      </c>
      <c r="D13" s="99"/>
      <c r="E13" s="99"/>
      <c r="F13" s="99"/>
      <c r="G13" s="100" t="s">
        <v>15</v>
      </c>
      <c r="H13" s="100"/>
      <c r="I13" s="51" t="s">
        <v>14</v>
      </c>
      <c r="J13" s="99" t="s">
        <v>60</v>
      </c>
      <c r="K13" s="99"/>
      <c r="L13" s="99"/>
      <c r="M13" s="99"/>
      <c r="N13" s="52" t="s">
        <v>4</v>
      </c>
      <c r="O13" s="12"/>
      <c r="P13" s="13"/>
      <c r="Q13" s="52"/>
    </row>
    <row r="14" spans="2:17" ht="33" customHeight="1" x14ac:dyDescent="0.15">
      <c r="B14" s="1" t="s">
        <v>1</v>
      </c>
      <c r="C14" s="2" t="s">
        <v>2</v>
      </c>
      <c r="D14" s="91" t="s">
        <v>11</v>
      </c>
      <c r="E14" s="92"/>
      <c r="F14" s="93"/>
      <c r="G14" s="19" t="s">
        <v>20</v>
      </c>
      <c r="H14" s="94" t="s">
        <v>58</v>
      </c>
      <c r="I14" s="95"/>
      <c r="J14" s="96"/>
      <c r="K14" s="91" t="s">
        <v>16</v>
      </c>
      <c r="L14" s="92"/>
      <c r="M14" s="93"/>
      <c r="N14" s="91" t="s">
        <v>19</v>
      </c>
      <c r="O14" s="92"/>
      <c r="P14" s="92"/>
      <c r="Q14" s="93"/>
    </row>
    <row r="15" spans="2:17" ht="12.75" customHeight="1" x14ac:dyDescent="0.15">
      <c r="B15" s="101">
        <v>1</v>
      </c>
      <c r="C15" s="102" t="s">
        <v>63</v>
      </c>
      <c r="D15" s="40" t="s">
        <v>5</v>
      </c>
      <c r="E15" s="104" t="s">
        <v>62</v>
      </c>
      <c r="F15" s="105"/>
      <c r="G15" s="106" t="s">
        <v>25</v>
      </c>
      <c r="H15" s="108" t="s">
        <v>65</v>
      </c>
      <c r="I15" s="109"/>
      <c r="J15" s="110"/>
      <c r="K15" s="125" t="s">
        <v>33</v>
      </c>
      <c r="L15" s="126"/>
      <c r="M15" s="123" t="s">
        <v>9</v>
      </c>
      <c r="N15" s="114"/>
      <c r="O15" s="115"/>
      <c r="P15" s="115"/>
      <c r="Q15" s="116"/>
    </row>
    <row r="16" spans="2:17" ht="27" customHeight="1" x14ac:dyDescent="0.15">
      <c r="B16" s="101"/>
      <c r="C16" s="103"/>
      <c r="D16" s="120" t="s">
        <v>61</v>
      </c>
      <c r="E16" s="121"/>
      <c r="F16" s="122"/>
      <c r="G16" s="107"/>
      <c r="H16" s="111"/>
      <c r="I16" s="112"/>
      <c r="J16" s="113"/>
      <c r="K16" s="127"/>
      <c r="L16" s="128"/>
      <c r="M16" s="124"/>
      <c r="N16" s="117"/>
      <c r="O16" s="118"/>
      <c r="P16" s="118"/>
      <c r="Q16" s="119"/>
    </row>
    <row r="17" spans="2:17" ht="12.75" customHeight="1" x14ac:dyDescent="0.15">
      <c r="B17" s="101">
        <v>2</v>
      </c>
      <c r="C17" s="102"/>
      <c r="D17" s="40" t="s">
        <v>5</v>
      </c>
      <c r="E17" s="104"/>
      <c r="F17" s="105"/>
      <c r="G17" s="106"/>
      <c r="H17" s="108"/>
      <c r="I17" s="109"/>
      <c r="J17" s="110"/>
      <c r="K17" s="125"/>
      <c r="L17" s="126"/>
      <c r="M17" s="123" t="s">
        <v>9</v>
      </c>
      <c r="N17" s="114"/>
      <c r="O17" s="115"/>
      <c r="P17" s="115"/>
      <c r="Q17" s="116"/>
    </row>
    <row r="18" spans="2:17" ht="27" customHeight="1" x14ac:dyDescent="0.15">
      <c r="B18" s="101"/>
      <c r="C18" s="103"/>
      <c r="D18" s="120"/>
      <c r="E18" s="121"/>
      <c r="F18" s="122"/>
      <c r="G18" s="107"/>
      <c r="H18" s="111"/>
      <c r="I18" s="112"/>
      <c r="J18" s="113"/>
      <c r="K18" s="127"/>
      <c r="L18" s="128"/>
      <c r="M18" s="124"/>
      <c r="N18" s="117"/>
      <c r="O18" s="118"/>
      <c r="P18" s="118"/>
      <c r="Q18" s="119"/>
    </row>
  </sheetData>
  <mergeCells count="27">
    <mergeCell ref="N17:Q18"/>
    <mergeCell ref="D18:F18"/>
    <mergeCell ref="M15:M16"/>
    <mergeCell ref="N15:Q16"/>
    <mergeCell ref="D16:F16"/>
    <mergeCell ref="K17:L18"/>
    <mergeCell ref="M17:M18"/>
    <mergeCell ref="K15:L16"/>
    <mergeCell ref="B17:B18"/>
    <mergeCell ref="C17:C18"/>
    <mergeCell ref="E17:F17"/>
    <mergeCell ref="G17:G18"/>
    <mergeCell ref="H17:J18"/>
    <mergeCell ref="B15:B16"/>
    <mergeCell ref="C15:C16"/>
    <mergeCell ref="E15:F15"/>
    <mergeCell ref="G15:G16"/>
    <mergeCell ref="H15:J16"/>
    <mergeCell ref="D14:F14"/>
    <mergeCell ref="H14:J14"/>
    <mergeCell ref="K14:M14"/>
    <mergeCell ref="N14:Q14"/>
    <mergeCell ref="B10:J10"/>
    <mergeCell ref="K11:Q11"/>
    <mergeCell ref="C13:F13"/>
    <mergeCell ref="G13:H13"/>
    <mergeCell ref="J13:M13"/>
  </mergeCells>
  <phoneticPr fontId="2"/>
  <dataValidations count="1">
    <dataValidation imeMode="fullKatakana" allowBlank="1" showInputMessage="1" showErrorMessage="1" sqref="E15:F15 E17:F17"/>
  </dataValidations>
  <printOptions horizontalCentered="1"/>
  <pageMargins left="0.39370078740157483" right="0.39370078740157483" top="0.39370078740157483" bottom="0.19685039370078741" header="0.27559055118110237" footer="0.35433070866141736"/>
  <pageSetup paperSize="9" orientation="portrait" r:id="rId1"/>
  <headerFooter alignWithMargins="0"/>
  <drawing r:id="rId2"/>
  <extLst>
    <ext xmlns:x14="http://schemas.microsoft.com/office/spreadsheetml/2009/9/main" uri="{CCE6A557-97BC-4b89-ADB6-D9C93CAAB3DF}">
      <x14:dataValidations xmlns:xm="http://schemas.microsoft.com/office/excel/2006/main" count="5">
        <x14:dataValidation type="list" showInputMessage="1" showErrorMessage="1">
          <x14:formula1>
            <xm:f>選択DATA!$F$5:$F$24</xm:f>
          </x14:formula1>
          <xm:sqref>K15:L18</xm:sqref>
        </x14:dataValidation>
        <x14:dataValidation type="list" showInputMessage="1" showErrorMessage="1">
          <x14:formula1>
            <xm:f>選択DATA!$C$5:$C$6</xm:f>
          </x14:formula1>
          <xm:sqref>G15:G18</xm:sqref>
        </x14:dataValidation>
        <x14:dataValidation type="list" showInputMessage="1" showErrorMessage="1">
          <x14:formula1>
            <xm:f>選択DATA!$A$5:$A$6</xm:f>
          </x14:formula1>
          <xm:sqref>C15:C18</xm:sqref>
        </x14:dataValidation>
        <x14:dataValidation type="list" showInputMessage="1" showErrorMessage="1">
          <x14:formula1>
            <xm:f>選択DATA!$E$5:$E$8</xm:f>
          </x14:formula1>
          <xm:sqref>H17:J18</xm:sqref>
        </x14:dataValidation>
        <x14:dataValidation type="list" showInputMessage="1">
          <x14:formula1>
            <xm:f>選択DATA!$D$5:$D$8</xm:f>
          </x14:formula1>
          <xm:sqref>H15:J16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6"/>
  <sheetViews>
    <sheetView view="pageBreakPreview" zoomScaleNormal="100" zoomScaleSheetLayoutView="100" workbookViewId="0">
      <selection activeCell="G6" sqref="G6:I7"/>
    </sheetView>
  </sheetViews>
  <sheetFormatPr defaultRowHeight="13.5" x14ac:dyDescent="0.15"/>
  <cols>
    <col min="1" max="1" width="4.5" bestFit="1" customWidth="1"/>
    <col min="2" max="2" width="6.625" customWidth="1"/>
    <col min="3" max="3" width="5.25" customWidth="1"/>
    <col min="4" max="4" width="7.875" customWidth="1"/>
    <col min="5" max="5" width="12.875" customWidth="1"/>
    <col min="6" max="6" width="9.125" customWidth="1"/>
    <col min="7" max="7" width="6.125" customWidth="1"/>
    <col min="8" max="8" width="7.25" customWidth="1"/>
    <col min="9" max="9" width="2.5" customWidth="1"/>
    <col min="10" max="10" width="9.5" customWidth="1"/>
    <col min="11" max="11" width="7.125" customWidth="1"/>
    <col min="12" max="12" width="3.75" customWidth="1"/>
    <col min="13" max="13" width="5.25" customWidth="1"/>
    <col min="14" max="14" width="2.625" customWidth="1"/>
    <col min="15" max="15" width="2.875" customWidth="1"/>
    <col min="16" max="16" width="4" customWidth="1"/>
  </cols>
  <sheetData>
    <row r="1" spans="1:16" s="3" customFormat="1" ht="29.25" customHeight="1" x14ac:dyDescent="0.15">
      <c r="A1" s="97" t="s">
        <v>73</v>
      </c>
      <c r="B1" s="97"/>
      <c r="C1" s="97"/>
      <c r="D1" s="97"/>
      <c r="E1" s="97"/>
      <c r="F1" s="97"/>
      <c r="G1" s="97"/>
      <c r="H1" s="97"/>
      <c r="I1" s="97"/>
      <c r="J1" s="54" t="s">
        <v>18</v>
      </c>
      <c r="K1" s="54"/>
      <c r="L1" s="54"/>
      <c r="M1" s="54"/>
      <c r="N1" s="54"/>
      <c r="O1" s="54"/>
      <c r="P1" s="54"/>
    </row>
    <row r="2" spans="1:16" s="3" customFormat="1" ht="21.75" customHeight="1" x14ac:dyDescent="0.15">
      <c r="A2" s="6"/>
      <c r="B2" s="7"/>
      <c r="C2" s="7"/>
      <c r="D2" s="7"/>
      <c r="E2" s="7"/>
      <c r="F2" s="7"/>
      <c r="G2" s="7"/>
      <c r="H2" s="7"/>
      <c r="I2" s="7"/>
      <c r="J2" s="184" t="s">
        <v>86</v>
      </c>
      <c r="K2" s="184"/>
      <c r="L2" s="184"/>
      <c r="M2" s="184"/>
      <c r="N2" s="184"/>
      <c r="O2" s="184"/>
      <c r="P2" s="184"/>
    </row>
    <row r="3" spans="1:16" s="3" customFormat="1" ht="30.75" customHeight="1" x14ac:dyDescent="0.15">
      <c r="A3" s="8" t="s">
        <v>6</v>
      </c>
      <c r="B3" s="8"/>
      <c r="C3" s="8"/>
      <c r="D3" s="8"/>
      <c r="E3" s="8"/>
      <c r="F3" s="8"/>
      <c r="G3" s="8"/>
      <c r="H3" s="8"/>
      <c r="I3" s="7"/>
      <c r="J3" s="7"/>
      <c r="K3" s="7"/>
      <c r="L3" s="7"/>
      <c r="M3" s="7"/>
      <c r="N3" s="7"/>
      <c r="O3" s="7"/>
      <c r="P3" s="7"/>
    </row>
    <row r="4" spans="1:16" s="4" customFormat="1" ht="36" customHeight="1" x14ac:dyDescent="0.15">
      <c r="A4" s="9"/>
      <c r="B4" s="185"/>
      <c r="C4" s="185"/>
      <c r="D4" s="185"/>
      <c r="E4" s="185"/>
      <c r="F4" s="100" t="s">
        <v>15</v>
      </c>
      <c r="G4" s="100"/>
      <c r="H4" s="53" t="s">
        <v>14</v>
      </c>
      <c r="I4" s="185"/>
      <c r="J4" s="185"/>
      <c r="K4" s="185"/>
      <c r="L4" s="185"/>
      <c r="M4" s="55" t="s">
        <v>4</v>
      </c>
      <c r="N4" s="12"/>
      <c r="O4" s="13"/>
      <c r="P4" s="55"/>
    </row>
    <row r="5" spans="1:16" ht="24" customHeight="1" x14ac:dyDescent="0.15">
      <c r="A5" s="63" t="s">
        <v>7</v>
      </c>
      <c r="B5" s="64" t="s">
        <v>8</v>
      </c>
      <c r="C5" s="177" t="s">
        <v>11</v>
      </c>
      <c r="D5" s="178"/>
      <c r="E5" s="179"/>
      <c r="F5" s="65" t="s">
        <v>20</v>
      </c>
      <c r="G5" s="180" t="s">
        <v>58</v>
      </c>
      <c r="H5" s="181"/>
      <c r="I5" s="182"/>
      <c r="J5" s="177" t="s">
        <v>16</v>
      </c>
      <c r="K5" s="178"/>
      <c r="L5" s="179"/>
      <c r="M5" s="177" t="s">
        <v>19</v>
      </c>
      <c r="N5" s="178"/>
      <c r="O5" s="178"/>
      <c r="P5" s="179"/>
    </row>
    <row r="6" spans="1:16" ht="12.75" customHeight="1" x14ac:dyDescent="0.15">
      <c r="A6" s="183">
        <v>1</v>
      </c>
      <c r="B6" s="139"/>
      <c r="C6" s="66" t="s">
        <v>10</v>
      </c>
      <c r="D6" s="175"/>
      <c r="E6" s="176"/>
      <c r="F6" s="143"/>
      <c r="G6" s="145"/>
      <c r="H6" s="146"/>
      <c r="I6" s="147"/>
      <c r="J6" s="151"/>
      <c r="K6" s="152"/>
      <c r="L6" s="155" t="s">
        <v>9</v>
      </c>
      <c r="M6" s="157"/>
      <c r="N6" s="158"/>
      <c r="O6" s="158"/>
      <c r="P6" s="159"/>
    </row>
    <row r="7" spans="1:16" ht="27" customHeight="1" x14ac:dyDescent="0.15">
      <c r="A7" s="183"/>
      <c r="B7" s="140"/>
      <c r="C7" s="134"/>
      <c r="D7" s="135"/>
      <c r="E7" s="136"/>
      <c r="F7" s="144"/>
      <c r="G7" s="148"/>
      <c r="H7" s="149"/>
      <c r="I7" s="150"/>
      <c r="J7" s="153"/>
      <c r="K7" s="154"/>
      <c r="L7" s="156"/>
      <c r="M7" s="160"/>
      <c r="N7" s="161"/>
      <c r="O7" s="161"/>
      <c r="P7" s="162"/>
    </row>
    <row r="8" spans="1:16" ht="12.75" customHeight="1" x14ac:dyDescent="0.15">
      <c r="A8" s="183">
        <v>2</v>
      </c>
      <c r="B8" s="139"/>
      <c r="C8" s="66" t="s">
        <v>5</v>
      </c>
      <c r="D8" s="141"/>
      <c r="E8" s="142"/>
      <c r="F8" s="143"/>
      <c r="G8" s="145"/>
      <c r="H8" s="146"/>
      <c r="I8" s="147"/>
      <c r="J8" s="151"/>
      <c r="K8" s="152"/>
      <c r="L8" s="155" t="s">
        <v>9</v>
      </c>
      <c r="M8" s="157"/>
      <c r="N8" s="158"/>
      <c r="O8" s="158"/>
      <c r="P8" s="159"/>
    </row>
    <row r="9" spans="1:16" ht="27" customHeight="1" x14ac:dyDescent="0.15">
      <c r="A9" s="183"/>
      <c r="B9" s="140"/>
      <c r="C9" s="134"/>
      <c r="D9" s="135"/>
      <c r="E9" s="136"/>
      <c r="F9" s="144"/>
      <c r="G9" s="148"/>
      <c r="H9" s="149"/>
      <c r="I9" s="150"/>
      <c r="J9" s="153"/>
      <c r="K9" s="154"/>
      <c r="L9" s="156"/>
      <c r="M9" s="160"/>
      <c r="N9" s="161"/>
      <c r="O9" s="161"/>
      <c r="P9" s="162"/>
    </row>
    <row r="10" spans="1:16" ht="12.75" customHeight="1" x14ac:dyDescent="0.15">
      <c r="A10" s="183">
        <v>3</v>
      </c>
      <c r="B10" s="139"/>
      <c r="C10" s="66" t="s">
        <v>5</v>
      </c>
      <c r="D10" s="141"/>
      <c r="E10" s="142"/>
      <c r="F10" s="143"/>
      <c r="G10" s="145"/>
      <c r="H10" s="146"/>
      <c r="I10" s="147"/>
      <c r="J10" s="151"/>
      <c r="K10" s="152"/>
      <c r="L10" s="155" t="s">
        <v>9</v>
      </c>
      <c r="M10" s="157"/>
      <c r="N10" s="158"/>
      <c r="O10" s="158"/>
      <c r="P10" s="159"/>
    </row>
    <row r="11" spans="1:16" ht="27" customHeight="1" x14ac:dyDescent="0.15">
      <c r="A11" s="183"/>
      <c r="B11" s="140"/>
      <c r="C11" s="134"/>
      <c r="D11" s="135"/>
      <c r="E11" s="136"/>
      <c r="F11" s="144"/>
      <c r="G11" s="148"/>
      <c r="H11" s="149"/>
      <c r="I11" s="150"/>
      <c r="J11" s="153"/>
      <c r="K11" s="154"/>
      <c r="L11" s="156"/>
      <c r="M11" s="160"/>
      <c r="N11" s="161"/>
      <c r="O11" s="161"/>
      <c r="P11" s="162"/>
    </row>
    <row r="12" spans="1:16" ht="12.75" customHeight="1" x14ac:dyDescent="0.15">
      <c r="A12" s="183">
        <v>4</v>
      </c>
      <c r="B12" s="139"/>
      <c r="C12" s="66" t="s">
        <v>5</v>
      </c>
      <c r="D12" s="141"/>
      <c r="E12" s="142"/>
      <c r="F12" s="143"/>
      <c r="G12" s="145"/>
      <c r="H12" s="146"/>
      <c r="I12" s="147"/>
      <c r="J12" s="151"/>
      <c r="K12" s="152"/>
      <c r="L12" s="155" t="s">
        <v>9</v>
      </c>
      <c r="M12" s="157"/>
      <c r="N12" s="158"/>
      <c r="O12" s="158"/>
      <c r="P12" s="159"/>
    </row>
    <row r="13" spans="1:16" ht="27" customHeight="1" x14ac:dyDescent="0.15">
      <c r="A13" s="183"/>
      <c r="B13" s="140"/>
      <c r="C13" s="134"/>
      <c r="D13" s="135"/>
      <c r="E13" s="136"/>
      <c r="F13" s="144"/>
      <c r="G13" s="148"/>
      <c r="H13" s="149"/>
      <c r="I13" s="150"/>
      <c r="J13" s="153"/>
      <c r="K13" s="154"/>
      <c r="L13" s="156"/>
      <c r="M13" s="160"/>
      <c r="N13" s="161"/>
      <c r="O13" s="161"/>
      <c r="P13" s="162"/>
    </row>
    <row r="14" spans="1:16" ht="12.75" customHeight="1" x14ac:dyDescent="0.15">
      <c r="A14" s="183">
        <v>5</v>
      </c>
      <c r="B14" s="139"/>
      <c r="C14" s="66" t="s">
        <v>5</v>
      </c>
      <c r="D14" s="141"/>
      <c r="E14" s="142"/>
      <c r="F14" s="143"/>
      <c r="G14" s="145"/>
      <c r="H14" s="146"/>
      <c r="I14" s="147"/>
      <c r="J14" s="151"/>
      <c r="K14" s="152"/>
      <c r="L14" s="155" t="s">
        <v>9</v>
      </c>
      <c r="M14" s="157"/>
      <c r="N14" s="158"/>
      <c r="O14" s="158"/>
      <c r="P14" s="159"/>
    </row>
    <row r="15" spans="1:16" ht="27" customHeight="1" x14ac:dyDescent="0.15">
      <c r="A15" s="183"/>
      <c r="B15" s="140"/>
      <c r="C15" s="134"/>
      <c r="D15" s="135"/>
      <c r="E15" s="136"/>
      <c r="F15" s="144"/>
      <c r="G15" s="148"/>
      <c r="H15" s="149"/>
      <c r="I15" s="150"/>
      <c r="J15" s="153"/>
      <c r="K15" s="154"/>
      <c r="L15" s="156"/>
      <c r="M15" s="160"/>
      <c r="N15" s="161"/>
      <c r="O15" s="161"/>
      <c r="P15" s="162"/>
    </row>
    <row r="16" spans="1:16" ht="12.75" customHeight="1" x14ac:dyDescent="0.15">
      <c r="A16" s="183">
        <v>6</v>
      </c>
      <c r="B16" s="139"/>
      <c r="C16" s="66" t="s">
        <v>5</v>
      </c>
      <c r="D16" s="141"/>
      <c r="E16" s="142"/>
      <c r="F16" s="143"/>
      <c r="G16" s="145"/>
      <c r="H16" s="146"/>
      <c r="I16" s="147"/>
      <c r="J16" s="151"/>
      <c r="K16" s="152"/>
      <c r="L16" s="155" t="s">
        <v>9</v>
      </c>
      <c r="M16" s="157"/>
      <c r="N16" s="158"/>
      <c r="O16" s="158"/>
      <c r="P16" s="159"/>
    </row>
    <row r="17" spans="1:16" ht="27" customHeight="1" x14ac:dyDescent="0.15">
      <c r="A17" s="183"/>
      <c r="B17" s="140"/>
      <c r="C17" s="134"/>
      <c r="D17" s="135"/>
      <c r="E17" s="136"/>
      <c r="F17" s="144"/>
      <c r="G17" s="148"/>
      <c r="H17" s="149"/>
      <c r="I17" s="150"/>
      <c r="J17" s="153"/>
      <c r="K17" s="154"/>
      <c r="L17" s="156"/>
      <c r="M17" s="160"/>
      <c r="N17" s="161"/>
      <c r="O17" s="161"/>
      <c r="P17" s="162"/>
    </row>
    <row r="18" spans="1:16" ht="12.75" customHeight="1" x14ac:dyDescent="0.15">
      <c r="A18" s="183">
        <v>7</v>
      </c>
      <c r="B18" s="139"/>
      <c r="C18" s="66" t="s">
        <v>5</v>
      </c>
      <c r="D18" s="141"/>
      <c r="E18" s="142"/>
      <c r="F18" s="143"/>
      <c r="G18" s="145"/>
      <c r="H18" s="146"/>
      <c r="I18" s="147"/>
      <c r="J18" s="151"/>
      <c r="K18" s="152"/>
      <c r="L18" s="155" t="s">
        <v>9</v>
      </c>
      <c r="M18" s="157"/>
      <c r="N18" s="158"/>
      <c r="O18" s="158"/>
      <c r="P18" s="159"/>
    </row>
    <row r="19" spans="1:16" ht="27" customHeight="1" x14ac:dyDescent="0.15">
      <c r="A19" s="183"/>
      <c r="B19" s="140"/>
      <c r="C19" s="134"/>
      <c r="D19" s="135"/>
      <c r="E19" s="136"/>
      <c r="F19" s="144"/>
      <c r="G19" s="148"/>
      <c r="H19" s="149"/>
      <c r="I19" s="150"/>
      <c r="J19" s="153"/>
      <c r="K19" s="154"/>
      <c r="L19" s="156"/>
      <c r="M19" s="160"/>
      <c r="N19" s="161"/>
      <c r="O19" s="161"/>
      <c r="P19" s="162"/>
    </row>
    <row r="20" spans="1:16" ht="12.75" customHeight="1" x14ac:dyDescent="0.15">
      <c r="A20" s="183">
        <v>8</v>
      </c>
      <c r="B20" s="139"/>
      <c r="C20" s="66" t="s">
        <v>5</v>
      </c>
      <c r="D20" s="141"/>
      <c r="E20" s="142"/>
      <c r="F20" s="143"/>
      <c r="G20" s="145"/>
      <c r="H20" s="146"/>
      <c r="I20" s="147"/>
      <c r="J20" s="151"/>
      <c r="K20" s="152"/>
      <c r="L20" s="155" t="s">
        <v>9</v>
      </c>
      <c r="M20" s="157"/>
      <c r="N20" s="158"/>
      <c r="O20" s="158"/>
      <c r="P20" s="159"/>
    </row>
    <row r="21" spans="1:16" ht="27" customHeight="1" x14ac:dyDescent="0.15">
      <c r="A21" s="183"/>
      <c r="B21" s="140"/>
      <c r="C21" s="134"/>
      <c r="D21" s="135"/>
      <c r="E21" s="136"/>
      <c r="F21" s="144"/>
      <c r="G21" s="148"/>
      <c r="H21" s="149"/>
      <c r="I21" s="150"/>
      <c r="J21" s="153"/>
      <c r="K21" s="154"/>
      <c r="L21" s="156"/>
      <c r="M21" s="160"/>
      <c r="N21" s="161"/>
      <c r="O21" s="161"/>
      <c r="P21" s="162"/>
    </row>
    <row r="22" spans="1:16" ht="12.75" customHeight="1" x14ac:dyDescent="0.15">
      <c r="A22" s="183">
        <v>9</v>
      </c>
      <c r="B22" s="139"/>
      <c r="C22" s="66" t="s">
        <v>5</v>
      </c>
      <c r="D22" s="141"/>
      <c r="E22" s="142"/>
      <c r="F22" s="143"/>
      <c r="G22" s="145"/>
      <c r="H22" s="146"/>
      <c r="I22" s="147"/>
      <c r="J22" s="151"/>
      <c r="K22" s="152"/>
      <c r="L22" s="155" t="s">
        <v>9</v>
      </c>
      <c r="M22" s="157"/>
      <c r="N22" s="158"/>
      <c r="O22" s="158"/>
      <c r="P22" s="159"/>
    </row>
    <row r="23" spans="1:16" ht="27" customHeight="1" x14ac:dyDescent="0.15">
      <c r="A23" s="183"/>
      <c r="B23" s="140"/>
      <c r="C23" s="134"/>
      <c r="D23" s="135"/>
      <c r="E23" s="136"/>
      <c r="F23" s="144"/>
      <c r="G23" s="148"/>
      <c r="H23" s="149"/>
      <c r="I23" s="150"/>
      <c r="J23" s="153"/>
      <c r="K23" s="154"/>
      <c r="L23" s="156"/>
      <c r="M23" s="160"/>
      <c r="N23" s="161"/>
      <c r="O23" s="161"/>
      <c r="P23" s="162"/>
    </row>
    <row r="24" spans="1:16" ht="12.75" customHeight="1" x14ac:dyDescent="0.15">
      <c r="A24" s="183">
        <v>10</v>
      </c>
      <c r="B24" s="139"/>
      <c r="C24" s="66" t="s">
        <v>5</v>
      </c>
      <c r="D24" s="141"/>
      <c r="E24" s="142"/>
      <c r="F24" s="143"/>
      <c r="G24" s="145"/>
      <c r="H24" s="146"/>
      <c r="I24" s="147"/>
      <c r="J24" s="151"/>
      <c r="K24" s="152"/>
      <c r="L24" s="155" t="s">
        <v>9</v>
      </c>
      <c r="M24" s="157"/>
      <c r="N24" s="158"/>
      <c r="O24" s="158"/>
      <c r="P24" s="159"/>
    </row>
    <row r="25" spans="1:16" ht="27" customHeight="1" x14ac:dyDescent="0.15">
      <c r="A25" s="183"/>
      <c r="B25" s="140"/>
      <c r="C25" s="134"/>
      <c r="D25" s="135"/>
      <c r="E25" s="136"/>
      <c r="F25" s="144"/>
      <c r="G25" s="148"/>
      <c r="H25" s="149"/>
      <c r="I25" s="150"/>
      <c r="J25" s="153"/>
      <c r="K25" s="154"/>
      <c r="L25" s="156"/>
      <c r="M25" s="160"/>
      <c r="N25" s="161"/>
      <c r="O25" s="161"/>
      <c r="P25" s="162"/>
    </row>
    <row r="26" spans="1:16" ht="12.75" customHeight="1" x14ac:dyDescent="0.15">
      <c r="A26" s="183">
        <v>11</v>
      </c>
      <c r="B26" s="139"/>
      <c r="C26" s="66" t="s">
        <v>5</v>
      </c>
      <c r="D26" s="141"/>
      <c r="E26" s="142"/>
      <c r="F26" s="143"/>
      <c r="G26" s="145"/>
      <c r="H26" s="146"/>
      <c r="I26" s="147"/>
      <c r="J26" s="151"/>
      <c r="K26" s="152"/>
      <c r="L26" s="155" t="s">
        <v>9</v>
      </c>
      <c r="M26" s="157"/>
      <c r="N26" s="158"/>
      <c r="O26" s="158"/>
      <c r="P26" s="159"/>
    </row>
    <row r="27" spans="1:16" ht="27" customHeight="1" x14ac:dyDescent="0.15">
      <c r="A27" s="183"/>
      <c r="B27" s="140"/>
      <c r="C27" s="134"/>
      <c r="D27" s="135"/>
      <c r="E27" s="136"/>
      <c r="F27" s="144"/>
      <c r="G27" s="148"/>
      <c r="H27" s="149"/>
      <c r="I27" s="150"/>
      <c r="J27" s="153"/>
      <c r="K27" s="154"/>
      <c r="L27" s="156"/>
      <c r="M27" s="160"/>
      <c r="N27" s="161"/>
      <c r="O27" s="161"/>
      <c r="P27" s="162"/>
    </row>
    <row r="28" spans="1:16" ht="12.75" customHeight="1" x14ac:dyDescent="0.15">
      <c r="A28" s="183">
        <v>12</v>
      </c>
      <c r="B28" s="139"/>
      <c r="C28" s="66" t="s">
        <v>5</v>
      </c>
      <c r="D28" s="141"/>
      <c r="E28" s="142"/>
      <c r="F28" s="143"/>
      <c r="G28" s="145"/>
      <c r="H28" s="146"/>
      <c r="I28" s="147"/>
      <c r="J28" s="151"/>
      <c r="K28" s="152"/>
      <c r="L28" s="155" t="s">
        <v>9</v>
      </c>
      <c r="M28" s="157"/>
      <c r="N28" s="158"/>
      <c r="O28" s="158"/>
      <c r="P28" s="159"/>
    </row>
    <row r="29" spans="1:16" ht="27" customHeight="1" x14ac:dyDescent="0.15">
      <c r="A29" s="183"/>
      <c r="B29" s="140"/>
      <c r="C29" s="134"/>
      <c r="D29" s="135"/>
      <c r="E29" s="136"/>
      <c r="F29" s="144"/>
      <c r="G29" s="148"/>
      <c r="H29" s="149"/>
      <c r="I29" s="150"/>
      <c r="J29" s="153"/>
      <c r="K29" s="154"/>
      <c r="L29" s="156"/>
      <c r="M29" s="160"/>
      <c r="N29" s="161"/>
      <c r="O29" s="161"/>
      <c r="P29" s="162"/>
    </row>
    <row r="30" spans="1:16" ht="12.75" customHeight="1" x14ac:dyDescent="0.15">
      <c r="A30" s="183">
        <v>13</v>
      </c>
      <c r="B30" s="139"/>
      <c r="C30" s="66" t="s">
        <v>5</v>
      </c>
      <c r="D30" s="141"/>
      <c r="E30" s="142"/>
      <c r="F30" s="143"/>
      <c r="G30" s="145"/>
      <c r="H30" s="146"/>
      <c r="I30" s="147"/>
      <c r="J30" s="151"/>
      <c r="K30" s="152"/>
      <c r="L30" s="155" t="s">
        <v>9</v>
      </c>
      <c r="M30" s="157"/>
      <c r="N30" s="158"/>
      <c r="O30" s="158"/>
      <c r="P30" s="159"/>
    </row>
    <row r="31" spans="1:16" ht="27" customHeight="1" x14ac:dyDescent="0.15">
      <c r="A31" s="183"/>
      <c r="B31" s="140"/>
      <c r="C31" s="134"/>
      <c r="D31" s="135"/>
      <c r="E31" s="136"/>
      <c r="F31" s="144"/>
      <c r="G31" s="148"/>
      <c r="H31" s="149"/>
      <c r="I31" s="150"/>
      <c r="J31" s="153"/>
      <c r="K31" s="154"/>
      <c r="L31" s="156"/>
      <c r="M31" s="160"/>
      <c r="N31" s="161"/>
      <c r="O31" s="161"/>
      <c r="P31" s="162"/>
    </row>
    <row r="32" spans="1:16" ht="12.75" customHeight="1" x14ac:dyDescent="0.15">
      <c r="A32" s="183">
        <v>14</v>
      </c>
      <c r="B32" s="139"/>
      <c r="C32" s="66" t="s">
        <v>5</v>
      </c>
      <c r="D32" s="141"/>
      <c r="E32" s="142"/>
      <c r="F32" s="143"/>
      <c r="G32" s="145"/>
      <c r="H32" s="146"/>
      <c r="I32" s="147"/>
      <c r="J32" s="151"/>
      <c r="K32" s="152"/>
      <c r="L32" s="155" t="s">
        <v>9</v>
      </c>
      <c r="M32" s="157"/>
      <c r="N32" s="158"/>
      <c r="O32" s="158"/>
      <c r="P32" s="159"/>
    </row>
    <row r="33" spans="1:16" ht="27" customHeight="1" x14ac:dyDescent="0.15">
      <c r="A33" s="183"/>
      <c r="B33" s="140"/>
      <c r="C33" s="134"/>
      <c r="D33" s="135"/>
      <c r="E33" s="136"/>
      <c r="F33" s="144"/>
      <c r="G33" s="148"/>
      <c r="H33" s="149"/>
      <c r="I33" s="150"/>
      <c r="J33" s="153"/>
      <c r="K33" s="154"/>
      <c r="L33" s="156"/>
      <c r="M33" s="160"/>
      <c r="N33" s="161"/>
      <c r="O33" s="161"/>
      <c r="P33" s="162"/>
    </row>
    <row r="34" spans="1:16" ht="12.75" customHeight="1" x14ac:dyDescent="0.15">
      <c r="A34" s="183">
        <v>15</v>
      </c>
      <c r="B34" s="139"/>
      <c r="C34" s="66" t="s">
        <v>5</v>
      </c>
      <c r="D34" s="141"/>
      <c r="E34" s="142"/>
      <c r="F34" s="143"/>
      <c r="G34" s="145"/>
      <c r="H34" s="146"/>
      <c r="I34" s="147"/>
      <c r="J34" s="151"/>
      <c r="K34" s="152"/>
      <c r="L34" s="155" t="s">
        <v>9</v>
      </c>
      <c r="M34" s="157"/>
      <c r="N34" s="158"/>
      <c r="O34" s="158"/>
      <c r="P34" s="159"/>
    </row>
    <row r="35" spans="1:16" ht="27" customHeight="1" x14ac:dyDescent="0.15">
      <c r="A35" s="183"/>
      <c r="B35" s="140"/>
      <c r="C35" s="134"/>
      <c r="D35" s="135"/>
      <c r="E35" s="136"/>
      <c r="F35" s="144"/>
      <c r="G35" s="148"/>
      <c r="H35" s="149"/>
      <c r="I35" s="150"/>
      <c r="J35" s="153"/>
      <c r="K35" s="154"/>
      <c r="L35" s="156"/>
      <c r="M35" s="160"/>
      <c r="N35" s="161"/>
      <c r="O35" s="161"/>
      <c r="P35" s="162"/>
    </row>
    <row r="36" spans="1:16" s="56" customFormat="1" ht="15.75" customHeight="1" x14ac:dyDescent="0.15">
      <c r="A36" s="137" t="s">
        <v>77</v>
      </c>
      <c r="B36" s="137"/>
      <c r="C36" s="137"/>
      <c r="D36" s="137"/>
      <c r="E36" s="137"/>
      <c r="F36" s="137"/>
      <c r="G36" s="137"/>
      <c r="H36" s="137"/>
      <c r="I36" s="137"/>
      <c r="J36" s="137"/>
      <c r="K36" s="137"/>
      <c r="L36" s="137"/>
      <c r="M36" s="137"/>
      <c r="N36" s="137"/>
      <c r="O36" s="137"/>
      <c r="P36" s="137"/>
    </row>
    <row r="37" spans="1:16" s="56" customFormat="1" ht="15.75" customHeight="1" x14ac:dyDescent="0.15">
      <c r="A37" s="138" t="s">
        <v>52</v>
      </c>
      <c r="B37" s="138"/>
      <c r="C37" s="138"/>
      <c r="D37" s="138"/>
      <c r="E37" s="138"/>
      <c r="F37" s="138"/>
      <c r="G37" s="138"/>
      <c r="H37" s="138"/>
      <c r="I37" s="138"/>
      <c r="J37" s="138"/>
      <c r="K37" s="138"/>
      <c r="L37" s="138"/>
      <c r="M37" s="138"/>
      <c r="N37" s="138"/>
      <c r="O37" s="138"/>
      <c r="P37" s="138"/>
    </row>
    <row r="38" spans="1:16" s="56" customFormat="1" ht="15.75" customHeight="1" x14ac:dyDescent="0.15">
      <c r="A38" s="76" t="s">
        <v>80</v>
      </c>
      <c r="B38" s="76"/>
      <c r="C38" s="76"/>
      <c r="D38" s="76"/>
      <c r="E38" s="76"/>
      <c r="F38" s="76"/>
      <c r="G38" s="76"/>
      <c r="H38" s="76"/>
      <c r="I38" s="76"/>
      <c r="J38" s="76"/>
      <c r="K38" s="76"/>
      <c r="L38" s="76"/>
      <c r="M38" s="76"/>
      <c r="N38" s="76"/>
      <c r="O38" s="76"/>
      <c r="P38" s="76"/>
    </row>
    <row r="39" spans="1:16" s="56" customFormat="1" ht="15.75" customHeight="1" x14ac:dyDescent="0.15">
      <c r="A39" s="138" t="s">
        <v>81</v>
      </c>
      <c r="B39" s="138"/>
      <c r="C39" s="138"/>
      <c r="D39" s="138"/>
      <c r="E39" s="138"/>
      <c r="F39" s="138"/>
      <c r="G39" s="138"/>
      <c r="H39" s="138"/>
      <c r="I39" s="138"/>
      <c r="J39" s="138"/>
      <c r="K39" s="138"/>
      <c r="L39" s="138"/>
      <c r="M39" s="138"/>
      <c r="N39" s="138"/>
      <c r="O39" s="138"/>
      <c r="P39" s="138"/>
    </row>
    <row r="40" spans="1:16" s="56" customFormat="1" ht="15.75" customHeight="1" x14ac:dyDescent="0.15">
      <c r="A40" s="76" t="s">
        <v>79</v>
      </c>
      <c r="B40" s="76"/>
      <c r="C40" s="76"/>
      <c r="D40" s="76"/>
      <c r="E40" s="76"/>
      <c r="F40" s="76"/>
      <c r="G40" s="76"/>
      <c r="H40" s="76"/>
      <c r="I40" s="76"/>
      <c r="J40" s="76"/>
      <c r="K40" s="76"/>
      <c r="L40" s="76"/>
      <c r="M40" s="76"/>
      <c r="N40" s="76"/>
      <c r="O40" s="76"/>
      <c r="P40" s="76"/>
    </row>
    <row r="41" spans="1:16" s="3" customFormat="1" ht="13.5" customHeight="1" x14ac:dyDescent="0.15">
      <c r="A41" s="22"/>
      <c r="B41" s="163" t="s">
        <v>22</v>
      </c>
      <c r="C41" s="164"/>
      <c r="D41" s="171" t="s">
        <v>28</v>
      </c>
      <c r="E41" s="172"/>
      <c r="F41" s="78" t="s">
        <v>22</v>
      </c>
      <c r="G41" s="173" t="s">
        <v>28</v>
      </c>
      <c r="H41" s="174"/>
      <c r="I41" s="164"/>
      <c r="J41" s="77" t="s">
        <v>30</v>
      </c>
      <c r="K41" s="21"/>
      <c r="L41" s="21"/>
      <c r="M41" s="21"/>
      <c r="N41" s="21"/>
      <c r="O41" s="32"/>
      <c r="P41" s="21"/>
    </row>
    <row r="42" spans="1:16" s="3" customFormat="1" x14ac:dyDescent="0.15">
      <c r="A42" s="22"/>
      <c r="B42" s="163" t="s">
        <v>29</v>
      </c>
      <c r="C42" s="164"/>
      <c r="D42" s="74" t="s">
        <v>25</v>
      </c>
      <c r="E42" s="43">
        <f>SUMPRODUCT((B6:B35="スポーツ")*(F6:F35="男"))</f>
        <v>0</v>
      </c>
      <c r="F42" s="163" t="s">
        <v>24</v>
      </c>
      <c r="G42" s="41" t="s">
        <v>25</v>
      </c>
      <c r="H42" s="167">
        <f>SUMPRODUCT((B6:B35="進学")*(F6:F35="男"))</f>
        <v>0</v>
      </c>
      <c r="I42" s="168"/>
      <c r="J42" s="84">
        <f>SUM(E42,H42)</f>
        <v>0</v>
      </c>
      <c r="K42" s="21"/>
      <c r="L42" s="21"/>
      <c r="M42" s="21"/>
      <c r="N42" s="21"/>
      <c r="O42" s="32"/>
      <c r="P42" s="21"/>
    </row>
    <row r="43" spans="1:16" s="3" customFormat="1" x14ac:dyDescent="0.15">
      <c r="A43" s="22"/>
      <c r="B43" s="165"/>
      <c r="C43" s="166"/>
      <c r="D43" s="75" t="s">
        <v>26</v>
      </c>
      <c r="E43" s="44">
        <f>SUMPRODUCT((B6:B35="スポーツ")*(F6:F35="女"))</f>
        <v>0</v>
      </c>
      <c r="F43" s="165"/>
      <c r="G43" s="42" t="s">
        <v>26</v>
      </c>
      <c r="H43" s="169">
        <f>SUMPRODUCT((B6:B35="進学")*(F6:F35="女"))</f>
        <v>0</v>
      </c>
      <c r="I43" s="170"/>
      <c r="J43" s="85">
        <f>SUM(E43,H43)</f>
        <v>0</v>
      </c>
      <c r="K43" s="21"/>
      <c r="L43" s="21"/>
      <c r="M43" s="21"/>
      <c r="N43" s="21"/>
      <c r="O43" s="32"/>
      <c r="P43" s="21"/>
    </row>
    <row r="44" spans="1:16" x14ac:dyDescent="0.15">
      <c r="A44" s="18"/>
      <c r="B44" s="129" t="s">
        <v>27</v>
      </c>
      <c r="C44" s="130"/>
      <c r="D44" s="131"/>
      <c r="E44" s="38">
        <f>SUM(E42:E43)</f>
        <v>0</v>
      </c>
      <c r="F44" s="129" t="s">
        <v>27</v>
      </c>
      <c r="G44" s="131"/>
      <c r="H44" s="132">
        <f>SUM(H42:I43)</f>
        <v>0</v>
      </c>
      <c r="I44" s="133"/>
      <c r="J44" s="86">
        <f>SUM(J42:J43)</f>
        <v>0</v>
      </c>
      <c r="K44" s="87" t="s">
        <v>78</v>
      </c>
      <c r="L44" s="21"/>
      <c r="M44" s="21"/>
      <c r="N44" s="21"/>
      <c r="O44" s="32"/>
      <c r="P44" s="21"/>
    </row>
    <row r="45" spans="1:16" s="3" customFormat="1" ht="29.25" customHeight="1" x14ac:dyDescent="0.15">
      <c r="A45" s="97" t="s">
        <v>73</v>
      </c>
      <c r="B45" s="97"/>
      <c r="C45" s="97"/>
      <c r="D45" s="97"/>
      <c r="E45" s="97"/>
      <c r="F45" s="97"/>
      <c r="G45" s="97"/>
      <c r="H45" s="97"/>
      <c r="I45" s="97"/>
      <c r="J45" s="73" t="s">
        <v>18</v>
      </c>
      <c r="K45" s="73"/>
      <c r="L45" s="73"/>
      <c r="M45" s="73"/>
      <c r="N45" s="73"/>
      <c r="O45" s="73"/>
      <c r="P45" s="73"/>
    </row>
    <row r="46" spans="1:16" s="3" customFormat="1" ht="21.75" customHeight="1" x14ac:dyDescent="0.15">
      <c r="A46" s="6"/>
      <c r="B46" s="7"/>
      <c r="C46" s="7"/>
      <c r="D46" s="7"/>
      <c r="E46" s="7"/>
      <c r="F46" s="7"/>
      <c r="G46" s="7"/>
      <c r="H46" s="7"/>
      <c r="I46" s="7"/>
      <c r="J46" s="98" t="str">
        <f>+J2</f>
        <v>　　　　　令和 ４ 年 １ 月　　日</v>
      </c>
      <c r="K46" s="98"/>
      <c r="L46" s="98"/>
      <c r="M46" s="98"/>
      <c r="N46" s="98"/>
      <c r="O46" s="98"/>
      <c r="P46" s="98"/>
    </row>
    <row r="47" spans="1:16" s="3" customFormat="1" ht="30.75" customHeight="1" x14ac:dyDescent="0.15">
      <c r="A47" s="8" t="s">
        <v>6</v>
      </c>
      <c r="B47" s="8"/>
      <c r="C47" s="8"/>
      <c r="D47" s="8"/>
      <c r="E47" s="8"/>
      <c r="F47" s="8"/>
      <c r="G47" s="8"/>
      <c r="H47" s="8"/>
      <c r="I47" s="7"/>
      <c r="J47" s="7"/>
      <c r="K47" s="7"/>
      <c r="L47" s="7"/>
      <c r="M47" s="7"/>
      <c r="N47" s="7"/>
      <c r="O47" s="7"/>
      <c r="P47" s="7"/>
    </row>
    <row r="48" spans="1:16" s="4" customFormat="1" ht="36" customHeight="1" x14ac:dyDescent="0.15">
      <c r="A48" s="9"/>
      <c r="B48" s="99" t="str">
        <f>IF(B4=0," ",B4)</f>
        <v xml:space="preserve"> </v>
      </c>
      <c r="C48" s="99"/>
      <c r="D48" s="99"/>
      <c r="E48" s="99"/>
      <c r="F48" s="100" t="s">
        <v>15</v>
      </c>
      <c r="G48" s="100"/>
      <c r="H48" s="53" t="s">
        <v>14</v>
      </c>
      <c r="I48" s="99" t="str">
        <f>IF(I4=0," ",I4)</f>
        <v xml:space="preserve"> </v>
      </c>
      <c r="J48" s="99"/>
      <c r="K48" s="99"/>
      <c r="L48" s="99"/>
      <c r="M48" s="55" t="s">
        <v>4</v>
      </c>
      <c r="N48" s="12"/>
      <c r="O48" s="13"/>
      <c r="P48" s="55"/>
    </row>
    <row r="49" spans="1:16" ht="33" customHeight="1" x14ac:dyDescent="0.15">
      <c r="A49" s="63" t="s">
        <v>1</v>
      </c>
      <c r="B49" s="64" t="s">
        <v>8</v>
      </c>
      <c r="C49" s="177" t="s">
        <v>11</v>
      </c>
      <c r="D49" s="178"/>
      <c r="E49" s="179"/>
      <c r="F49" s="79" t="s">
        <v>20</v>
      </c>
      <c r="G49" s="180" t="s">
        <v>58</v>
      </c>
      <c r="H49" s="181"/>
      <c r="I49" s="182"/>
      <c r="J49" s="177" t="s">
        <v>16</v>
      </c>
      <c r="K49" s="178"/>
      <c r="L49" s="179"/>
      <c r="M49" s="177" t="s">
        <v>19</v>
      </c>
      <c r="N49" s="178"/>
      <c r="O49" s="178"/>
      <c r="P49" s="179"/>
    </row>
    <row r="50" spans="1:16" ht="12.75" customHeight="1" x14ac:dyDescent="0.15">
      <c r="A50" s="183">
        <v>16</v>
      </c>
      <c r="B50" s="139"/>
      <c r="C50" s="66" t="s">
        <v>10</v>
      </c>
      <c r="D50" s="175"/>
      <c r="E50" s="176"/>
      <c r="F50" s="143"/>
      <c r="G50" s="145"/>
      <c r="H50" s="146"/>
      <c r="I50" s="147"/>
      <c r="J50" s="151"/>
      <c r="K50" s="152"/>
      <c r="L50" s="155" t="s">
        <v>9</v>
      </c>
      <c r="M50" s="157"/>
      <c r="N50" s="158"/>
      <c r="O50" s="158"/>
      <c r="P50" s="159"/>
    </row>
    <row r="51" spans="1:16" ht="27" customHeight="1" x14ac:dyDescent="0.15">
      <c r="A51" s="183"/>
      <c r="B51" s="140"/>
      <c r="C51" s="134"/>
      <c r="D51" s="135"/>
      <c r="E51" s="136"/>
      <c r="F51" s="144"/>
      <c r="G51" s="148"/>
      <c r="H51" s="149"/>
      <c r="I51" s="150"/>
      <c r="J51" s="153"/>
      <c r="K51" s="154"/>
      <c r="L51" s="156"/>
      <c r="M51" s="160"/>
      <c r="N51" s="161"/>
      <c r="O51" s="161"/>
      <c r="P51" s="162"/>
    </row>
    <row r="52" spans="1:16" ht="12.75" customHeight="1" x14ac:dyDescent="0.15">
      <c r="A52" s="183">
        <v>17</v>
      </c>
      <c r="B52" s="139"/>
      <c r="C52" s="66" t="s">
        <v>5</v>
      </c>
      <c r="D52" s="141"/>
      <c r="E52" s="142"/>
      <c r="F52" s="143"/>
      <c r="G52" s="145"/>
      <c r="H52" s="146"/>
      <c r="I52" s="147"/>
      <c r="J52" s="151"/>
      <c r="K52" s="152"/>
      <c r="L52" s="155" t="s">
        <v>9</v>
      </c>
      <c r="M52" s="157"/>
      <c r="N52" s="158"/>
      <c r="O52" s="158"/>
      <c r="P52" s="159"/>
    </row>
    <row r="53" spans="1:16" ht="27" customHeight="1" x14ac:dyDescent="0.15">
      <c r="A53" s="183"/>
      <c r="B53" s="140"/>
      <c r="C53" s="134"/>
      <c r="D53" s="135"/>
      <c r="E53" s="136"/>
      <c r="F53" s="144"/>
      <c r="G53" s="148"/>
      <c r="H53" s="149"/>
      <c r="I53" s="150"/>
      <c r="J53" s="153"/>
      <c r="K53" s="154"/>
      <c r="L53" s="156"/>
      <c r="M53" s="160"/>
      <c r="N53" s="161"/>
      <c r="O53" s="161"/>
      <c r="P53" s="162"/>
    </row>
    <row r="54" spans="1:16" ht="12.75" customHeight="1" x14ac:dyDescent="0.15">
      <c r="A54" s="183">
        <v>18</v>
      </c>
      <c r="B54" s="139"/>
      <c r="C54" s="66" t="s">
        <v>5</v>
      </c>
      <c r="D54" s="141"/>
      <c r="E54" s="142"/>
      <c r="F54" s="143"/>
      <c r="G54" s="145"/>
      <c r="H54" s="146"/>
      <c r="I54" s="147"/>
      <c r="J54" s="151"/>
      <c r="K54" s="152"/>
      <c r="L54" s="155" t="s">
        <v>9</v>
      </c>
      <c r="M54" s="157"/>
      <c r="N54" s="158"/>
      <c r="O54" s="158"/>
      <c r="P54" s="159"/>
    </row>
    <row r="55" spans="1:16" ht="27" customHeight="1" x14ac:dyDescent="0.15">
      <c r="A55" s="183"/>
      <c r="B55" s="140"/>
      <c r="C55" s="134"/>
      <c r="D55" s="135"/>
      <c r="E55" s="136"/>
      <c r="F55" s="144"/>
      <c r="G55" s="148"/>
      <c r="H55" s="149"/>
      <c r="I55" s="150"/>
      <c r="J55" s="153"/>
      <c r="K55" s="154"/>
      <c r="L55" s="156"/>
      <c r="M55" s="160"/>
      <c r="N55" s="161"/>
      <c r="O55" s="161"/>
      <c r="P55" s="162"/>
    </row>
    <row r="56" spans="1:16" ht="12.75" customHeight="1" x14ac:dyDescent="0.15">
      <c r="A56" s="183">
        <v>19</v>
      </c>
      <c r="B56" s="139"/>
      <c r="C56" s="66" t="s">
        <v>5</v>
      </c>
      <c r="D56" s="141"/>
      <c r="E56" s="142"/>
      <c r="F56" s="143"/>
      <c r="G56" s="145"/>
      <c r="H56" s="146"/>
      <c r="I56" s="147"/>
      <c r="J56" s="151"/>
      <c r="K56" s="152"/>
      <c r="L56" s="155" t="s">
        <v>9</v>
      </c>
      <c r="M56" s="157"/>
      <c r="N56" s="158"/>
      <c r="O56" s="158"/>
      <c r="P56" s="159"/>
    </row>
    <row r="57" spans="1:16" ht="27" customHeight="1" x14ac:dyDescent="0.15">
      <c r="A57" s="183"/>
      <c r="B57" s="140"/>
      <c r="C57" s="134"/>
      <c r="D57" s="135"/>
      <c r="E57" s="136"/>
      <c r="F57" s="144"/>
      <c r="G57" s="148"/>
      <c r="H57" s="149"/>
      <c r="I57" s="150"/>
      <c r="J57" s="153"/>
      <c r="K57" s="154"/>
      <c r="L57" s="156"/>
      <c r="M57" s="160"/>
      <c r="N57" s="161"/>
      <c r="O57" s="161"/>
      <c r="P57" s="162"/>
    </row>
    <row r="58" spans="1:16" ht="12.75" customHeight="1" x14ac:dyDescent="0.15">
      <c r="A58" s="183">
        <v>20</v>
      </c>
      <c r="B58" s="139"/>
      <c r="C58" s="66" t="s">
        <v>5</v>
      </c>
      <c r="D58" s="141"/>
      <c r="E58" s="142"/>
      <c r="F58" s="143"/>
      <c r="G58" s="145"/>
      <c r="H58" s="146"/>
      <c r="I58" s="147"/>
      <c r="J58" s="151"/>
      <c r="K58" s="152"/>
      <c r="L58" s="155" t="s">
        <v>9</v>
      </c>
      <c r="M58" s="157"/>
      <c r="N58" s="158"/>
      <c r="O58" s="158"/>
      <c r="P58" s="159"/>
    </row>
    <row r="59" spans="1:16" ht="27" customHeight="1" x14ac:dyDescent="0.15">
      <c r="A59" s="183"/>
      <c r="B59" s="140"/>
      <c r="C59" s="134"/>
      <c r="D59" s="135"/>
      <c r="E59" s="136"/>
      <c r="F59" s="144"/>
      <c r="G59" s="148"/>
      <c r="H59" s="149"/>
      <c r="I59" s="150"/>
      <c r="J59" s="153"/>
      <c r="K59" s="154"/>
      <c r="L59" s="156"/>
      <c r="M59" s="160"/>
      <c r="N59" s="161"/>
      <c r="O59" s="161"/>
      <c r="P59" s="162"/>
    </row>
    <row r="60" spans="1:16" ht="12.75" customHeight="1" x14ac:dyDescent="0.15">
      <c r="A60" s="183">
        <v>21</v>
      </c>
      <c r="B60" s="139"/>
      <c r="C60" s="66" t="s">
        <v>5</v>
      </c>
      <c r="D60" s="141"/>
      <c r="E60" s="142"/>
      <c r="F60" s="143"/>
      <c r="G60" s="145"/>
      <c r="H60" s="146"/>
      <c r="I60" s="147"/>
      <c r="J60" s="151"/>
      <c r="K60" s="152"/>
      <c r="L60" s="155" t="s">
        <v>9</v>
      </c>
      <c r="M60" s="157"/>
      <c r="N60" s="158"/>
      <c r="O60" s="158"/>
      <c r="P60" s="159"/>
    </row>
    <row r="61" spans="1:16" ht="27" customHeight="1" x14ac:dyDescent="0.15">
      <c r="A61" s="183"/>
      <c r="B61" s="140"/>
      <c r="C61" s="134"/>
      <c r="D61" s="135"/>
      <c r="E61" s="136"/>
      <c r="F61" s="144"/>
      <c r="G61" s="148"/>
      <c r="H61" s="149"/>
      <c r="I61" s="150"/>
      <c r="J61" s="153"/>
      <c r="K61" s="154"/>
      <c r="L61" s="156"/>
      <c r="M61" s="160"/>
      <c r="N61" s="161"/>
      <c r="O61" s="161"/>
      <c r="P61" s="162"/>
    </row>
    <row r="62" spans="1:16" ht="12.75" customHeight="1" x14ac:dyDescent="0.15">
      <c r="A62" s="183">
        <v>22</v>
      </c>
      <c r="B62" s="139"/>
      <c r="C62" s="66" t="s">
        <v>5</v>
      </c>
      <c r="D62" s="141"/>
      <c r="E62" s="142"/>
      <c r="F62" s="143"/>
      <c r="G62" s="145"/>
      <c r="H62" s="146"/>
      <c r="I62" s="147"/>
      <c r="J62" s="151"/>
      <c r="K62" s="152"/>
      <c r="L62" s="155" t="s">
        <v>9</v>
      </c>
      <c r="M62" s="157"/>
      <c r="N62" s="158"/>
      <c r="O62" s="158"/>
      <c r="P62" s="159"/>
    </row>
    <row r="63" spans="1:16" ht="27" customHeight="1" x14ac:dyDescent="0.15">
      <c r="A63" s="183"/>
      <c r="B63" s="140"/>
      <c r="C63" s="134"/>
      <c r="D63" s="135"/>
      <c r="E63" s="136"/>
      <c r="F63" s="144"/>
      <c r="G63" s="148"/>
      <c r="H63" s="149"/>
      <c r="I63" s="150"/>
      <c r="J63" s="153"/>
      <c r="K63" s="154"/>
      <c r="L63" s="156"/>
      <c r="M63" s="160"/>
      <c r="N63" s="161"/>
      <c r="O63" s="161"/>
      <c r="P63" s="162"/>
    </row>
    <row r="64" spans="1:16" ht="12.75" customHeight="1" x14ac:dyDescent="0.15">
      <c r="A64" s="183">
        <v>23</v>
      </c>
      <c r="B64" s="139"/>
      <c r="C64" s="66" t="s">
        <v>5</v>
      </c>
      <c r="D64" s="141"/>
      <c r="E64" s="142"/>
      <c r="F64" s="143"/>
      <c r="G64" s="145"/>
      <c r="H64" s="146"/>
      <c r="I64" s="147"/>
      <c r="J64" s="151"/>
      <c r="K64" s="152"/>
      <c r="L64" s="155" t="s">
        <v>9</v>
      </c>
      <c r="M64" s="157"/>
      <c r="N64" s="158"/>
      <c r="O64" s="158"/>
      <c r="P64" s="159"/>
    </row>
    <row r="65" spans="1:16" ht="27" customHeight="1" x14ac:dyDescent="0.15">
      <c r="A65" s="183"/>
      <c r="B65" s="140"/>
      <c r="C65" s="134"/>
      <c r="D65" s="135"/>
      <c r="E65" s="136"/>
      <c r="F65" s="144"/>
      <c r="G65" s="148"/>
      <c r="H65" s="149"/>
      <c r="I65" s="150"/>
      <c r="J65" s="153"/>
      <c r="K65" s="154"/>
      <c r="L65" s="156"/>
      <c r="M65" s="160"/>
      <c r="N65" s="161"/>
      <c r="O65" s="161"/>
      <c r="P65" s="162"/>
    </row>
    <row r="66" spans="1:16" ht="12.75" customHeight="1" x14ac:dyDescent="0.15">
      <c r="A66" s="183">
        <v>24</v>
      </c>
      <c r="B66" s="139"/>
      <c r="C66" s="66" t="s">
        <v>5</v>
      </c>
      <c r="D66" s="141"/>
      <c r="E66" s="142"/>
      <c r="F66" s="143"/>
      <c r="G66" s="145"/>
      <c r="H66" s="146"/>
      <c r="I66" s="147"/>
      <c r="J66" s="151"/>
      <c r="K66" s="152"/>
      <c r="L66" s="155" t="s">
        <v>9</v>
      </c>
      <c r="M66" s="157"/>
      <c r="N66" s="158"/>
      <c r="O66" s="158"/>
      <c r="P66" s="159"/>
    </row>
    <row r="67" spans="1:16" ht="27" customHeight="1" x14ac:dyDescent="0.15">
      <c r="A67" s="183"/>
      <c r="B67" s="140"/>
      <c r="C67" s="134"/>
      <c r="D67" s="135"/>
      <c r="E67" s="136"/>
      <c r="F67" s="144"/>
      <c r="G67" s="148"/>
      <c r="H67" s="149"/>
      <c r="I67" s="150"/>
      <c r="J67" s="153"/>
      <c r="K67" s="154"/>
      <c r="L67" s="156"/>
      <c r="M67" s="160"/>
      <c r="N67" s="161"/>
      <c r="O67" s="161"/>
      <c r="P67" s="162"/>
    </row>
    <row r="68" spans="1:16" ht="12.75" customHeight="1" x14ac:dyDescent="0.15">
      <c r="A68" s="183">
        <v>25</v>
      </c>
      <c r="B68" s="139"/>
      <c r="C68" s="66" t="s">
        <v>5</v>
      </c>
      <c r="D68" s="141"/>
      <c r="E68" s="142"/>
      <c r="F68" s="143"/>
      <c r="G68" s="145"/>
      <c r="H68" s="146"/>
      <c r="I68" s="147"/>
      <c r="J68" s="151"/>
      <c r="K68" s="152"/>
      <c r="L68" s="155" t="s">
        <v>9</v>
      </c>
      <c r="M68" s="157"/>
      <c r="N68" s="158"/>
      <c r="O68" s="158"/>
      <c r="P68" s="159"/>
    </row>
    <row r="69" spans="1:16" ht="27" customHeight="1" x14ac:dyDescent="0.15">
      <c r="A69" s="183"/>
      <c r="B69" s="140"/>
      <c r="C69" s="134"/>
      <c r="D69" s="135"/>
      <c r="E69" s="136"/>
      <c r="F69" s="144"/>
      <c r="G69" s="148"/>
      <c r="H69" s="149"/>
      <c r="I69" s="150"/>
      <c r="J69" s="153"/>
      <c r="K69" s="154"/>
      <c r="L69" s="156"/>
      <c r="M69" s="160"/>
      <c r="N69" s="161"/>
      <c r="O69" s="161"/>
      <c r="P69" s="162"/>
    </row>
    <row r="70" spans="1:16" ht="12.75" customHeight="1" x14ac:dyDescent="0.15">
      <c r="A70" s="183">
        <v>26</v>
      </c>
      <c r="B70" s="139"/>
      <c r="C70" s="66" t="s">
        <v>5</v>
      </c>
      <c r="D70" s="141"/>
      <c r="E70" s="142"/>
      <c r="F70" s="143"/>
      <c r="G70" s="145"/>
      <c r="H70" s="146"/>
      <c r="I70" s="147"/>
      <c r="J70" s="151"/>
      <c r="K70" s="152"/>
      <c r="L70" s="155" t="s">
        <v>9</v>
      </c>
      <c r="M70" s="157"/>
      <c r="N70" s="158"/>
      <c r="O70" s="158"/>
      <c r="P70" s="159"/>
    </row>
    <row r="71" spans="1:16" ht="27" customHeight="1" x14ac:dyDescent="0.15">
      <c r="A71" s="183"/>
      <c r="B71" s="140"/>
      <c r="C71" s="134"/>
      <c r="D71" s="135"/>
      <c r="E71" s="136"/>
      <c r="F71" s="144"/>
      <c r="G71" s="148"/>
      <c r="H71" s="149"/>
      <c r="I71" s="150"/>
      <c r="J71" s="153"/>
      <c r="K71" s="154"/>
      <c r="L71" s="156"/>
      <c r="M71" s="160"/>
      <c r="N71" s="161"/>
      <c r="O71" s="161"/>
      <c r="P71" s="162"/>
    </row>
    <row r="72" spans="1:16" ht="12.75" customHeight="1" x14ac:dyDescent="0.15">
      <c r="A72" s="183">
        <v>27</v>
      </c>
      <c r="B72" s="139"/>
      <c r="C72" s="66" t="s">
        <v>5</v>
      </c>
      <c r="D72" s="141"/>
      <c r="E72" s="142"/>
      <c r="F72" s="143"/>
      <c r="G72" s="145"/>
      <c r="H72" s="146"/>
      <c r="I72" s="147"/>
      <c r="J72" s="151"/>
      <c r="K72" s="152"/>
      <c r="L72" s="155" t="s">
        <v>9</v>
      </c>
      <c r="M72" s="157"/>
      <c r="N72" s="158"/>
      <c r="O72" s="158"/>
      <c r="P72" s="159"/>
    </row>
    <row r="73" spans="1:16" ht="27" customHeight="1" x14ac:dyDescent="0.15">
      <c r="A73" s="183"/>
      <c r="B73" s="140"/>
      <c r="C73" s="134"/>
      <c r="D73" s="135"/>
      <c r="E73" s="136"/>
      <c r="F73" s="144"/>
      <c r="G73" s="148"/>
      <c r="H73" s="149"/>
      <c r="I73" s="150"/>
      <c r="J73" s="153"/>
      <c r="K73" s="154"/>
      <c r="L73" s="156"/>
      <c r="M73" s="160"/>
      <c r="N73" s="161"/>
      <c r="O73" s="161"/>
      <c r="P73" s="162"/>
    </row>
    <row r="74" spans="1:16" ht="12.75" customHeight="1" x14ac:dyDescent="0.15">
      <c r="A74" s="183">
        <v>28</v>
      </c>
      <c r="B74" s="139"/>
      <c r="C74" s="66" t="s">
        <v>5</v>
      </c>
      <c r="D74" s="141"/>
      <c r="E74" s="142"/>
      <c r="F74" s="143"/>
      <c r="G74" s="145"/>
      <c r="H74" s="146"/>
      <c r="I74" s="147"/>
      <c r="J74" s="151"/>
      <c r="K74" s="152"/>
      <c r="L74" s="155" t="s">
        <v>9</v>
      </c>
      <c r="M74" s="157"/>
      <c r="N74" s="158"/>
      <c r="O74" s="158"/>
      <c r="P74" s="159"/>
    </row>
    <row r="75" spans="1:16" ht="27" customHeight="1" x14ac:dyDescent="0.15">
      <c r="A75" s="183"/>
      <c r="B75" s="140"/>
      <c r="C75" s="134"/>
      <c r="D75" s="135"/>
      <c r="E75" s="136"/>
      <c r="F75" s="144"/>
      <c r="G75" s="148"/>
      <c r="H75" s="149"/>
      <c r="I75" s="150"/>
      <c r="J75" s="153"/>
      <c r="K75" s="154"/>
      <c r="L75" s="156"/>
      <c r="M75" s="160"/>
      <c r="N75" s="161"/>
      <c r="O75" s="161"/>
      <c r="P75" s="162"/>
    </row>
    <row r="76" spans="1:16" ht="12.75" customHeight="1" x14ac:dyDescent="0.15">
      <c r="A76" s="183">
        <v>29</v>
      </c>
      <c r="B76" s="139"/>
      <c r="C76" s="66" t="s">
        <v>5</v>
      </c>
      <c r="D76" s="141"/>
      <c r="E76" s="142"/>
      <c r="F76" s="143"/>
      <c r="G76" s="145"/>
      <c r="H76" s="146"/>
      <c r="I76" s="147"/>
      <c r="J76" s="151"/>
      <c r="K76" s="152"/>
      <c r="L76" s="155" t="s">
        <v>9</v>
      </c>
      <c r="M76" s="157"/>
      <c r="N76" s="158"/>
      <c r="O76" s="158"/>
      <c r="P76" s="159"/>
    </row>
    <row r="77" spans="1:16" ht="27" customHeight="1" x14ac:dyDescent="0.15">
      <c r="A77" s="183"/>
      <c r="B77" s="140"/>
      <c r="C77" s="134"/>
      <c r="D77" s="135"/>
      <c r="E77" s="136"/>
      <c r="F77" s="144"/>
      <c r="G77" s="148"/>
      <c r="H77" s="149"/>
      <c r="I77" s="150"/>
      <c r="J77" s="153"/>
      <c r="K77" s="154"/>
      <c r="L77" s="156"/>
      <c r="M77" s="160"/>
      <c r="N77" s="161"/>
      <c r="O77" s="161"/>
      <c r="P77" s="162"/>
    </row>
    <row r="78" spans="1:16" ht="12.75" customHeight="1" x14ac:dyDescent="0.15">
      <c r="A78" s="183">
        <v>30</v>
      </c>
      <c r="B78" s="139"/>
      <c r="C78" s="66" t="s">
        <v>5</v>
      </c>
      <c r="D78" s="141"/>
      <c r="E78" s="142"/>
      <c r="F78" s="143"/>
      <c r="G78" s="145"/>
      <c r="H78" s="146"/>
      <c r="I78" s="147"/>
      <c r="J78" s="151"/>
      <c r="K78" s="152"/>
      <c r="L78" s="155" t="s">
        <v>9</v>
      </c>
      <c r="M78" s="157"/>
      <c r="N78" s="158"/>
      <c r="O78" s="158"/>
      <c r="P78" s="159"/>
    </row>
    <row r="79" spans="1:16" ht="27" customHeight="1" x14ac:dyDescent="0.15">
      <c r="A79" s="183"/>
      <c r="B79" s="140"/>
      <c r="C79" s="134"/>
      <c r="D79" s="135"/>
      <c r="E79" s="136"/>
      <c r="F79" s="144"/>
      <c r="G79" s="148"/>
      <c r="H79" s="149"/>
      <c r="I79" s="150"/>
      <c r="J79" s="153"/>
      <c r="K79" s="154"/>
      <c r="L79" s="156"/>
      <c r="M79" s="160"/>
      <c r="N79" s="161"/>
      <c r="O79" s="161"/>
      <c r="P79" s="162"/>
    </row>
    <row r="80" spans="1:16" s="56" customFormat="1" ht="15.75" customHeight="1" x14ac:dyDescent="0.15">
      <c r="A80" s="137" t="s">
        <v>77</v>
      </c>
      <c r="B80" s="137"/>
      <c r="C80" s="137"/>
      <c r="D80" s="137"/>
      <c r="E80" s="137"/>
      <c r="F80" s="137"/>
      <c r="G80" s="137"/>
      <c r="H80" s="137"/>
      <c r="I80" s="137"/>
      <c r="J80" s="137"/>
      <c r="K80" s="137"/>
      <c r="L80" s="137"/>
      <c r="M80" s="137"/>
      <c r="N80" s="137"/>
      <c r="O80" s="137"/>
      <c r="P80" s="137"/>
    </row>
    <row r="81" spans="1:16" s="56" customFormat="1" ht="15.75" customHeight="1" x14ac:dyDescent="0.15">
      <c r="A81" s="138" t="s">
        <v>52</v>
      </c>
      <c r="B81" s="138"/>
      <c r="C81" s="138"/>
      <c r="D81" s="138"/>
      <c r="E81" s="138"/>
      <c r="F81" s="138"/>
      <c r="G81" s="138"/>
      <c r="H81" s="138"/>
      <c r="I81" s="138"/>
      <c r="J81" s="138"/>
      <c r="K81" s="138"/>
      <c r="L81" s="138"/>
      <c r="M81" s="138"/>
      <c r="N81" s="138"/>
      <c r="O81" s="138"/>
      <c r="P81" s="138"/>
    </row>
    <row r="82" spans="1:16" s="56" customFormat="1" ht="15.75" customHeight="1" x14ac:dyDescent="0.15">
      <c r="A82" s="88" t="s">
        <v>80</v>
      </c>
      <c r="B82" s="88"/>
      <c r="C82" s="88"/>
      <c r="D82" s="88"/>
      <c r="E82" s="88"/>
      <c r="F82" s="88"/>
      <c r="G82" s="88"/>
      <c r="H82" s="88"/>
      <c r="I82" s="88"/>
      <c r="J82" s="88"/>
      <c r="K82" s="88"/>
      <c r="L82" s="88"/>
      <c r="M82" s="88"/>
      <c r="N82" s="88"/>
      <c r="O82" s="88"/>
      <c r="P82" s="88"/>
    </row>
    <row r="83" spans="1:16" s="56" customFormat="1" ht="15.75" customHeight="1" x14ac:dyDescent="0.15">
      <c r="A83" s="138" t="s">
        <v>81</v>
      </c>
      <c r="B83" s="138"/>
      <c r="C83" s="138"/>
      <c r="D83" s="138"/>
      <c r="E83" s="138"/>
      <c r="F83" s="138"/>
      <c r="G83" s="138"/>
      <c r="H83" s="138"/>
      <c r="I83" s="138"/>
      <c r="J83" s="138"/>
      <c r="K83" s="138"/>
      <c r="L83" s="138"/>
      <c r="M83" s="138"/>
      <c r="N83" s="138"/>
      <c r="O83" s="138"/>
      <c r="P83" s="138"/>
    </row>
    <row r="84" spans="1:16" s="56" customFormat="1" ht="15.75" customHeight="1" x14ac:dyDescent="0.15">
      <c r="A84" s="88" t="s">
        <v>79</v>
      </c>
      <c r="B84" s="88"/>
      <c r="C84" s="88"/>
      <c r="D84" s="88"/>
      <c r="E84" s="88"/>
      <c r="F84" s="88"/>
      <c r="G84" s="88"/>
      <c r="H84" s="88"/>
      <c r="I84" s="88"/>
      <c r="J84" s="88"/>
      <c r="K84" s="88"/>
      <c r="L84" s="88"/>
      <c r="M84" s="88"/>
      <c r="N84" s="88"/>
      <c r="O84" s="88"/>
      <c r="P84" s="88"/>
    </row>
    <row r="85" spans="1:16" s="3" customFormat="1" ht="13.5" customHeight="1" x14ac:dyDescent="0.15">
      <c r="A85" s="22"/>
      <c r="B85" s="163" t="s">
        <v>22</v>
      </c>
      <c r="C85" s="164"/>
      <c r="D85" s="171" t="s">
        <v>28</v>
      </c>
      <c r="E85" s="172"/>
      <c r="F85" s="78" t="s">
        <v>22</v>
      </c>
      <c r="G85" s="173" t="s">
        <v>28</v>
      </c>
      <c r="H85" s="174"/>
      <c r="I85" s="164"/>
      <c r="J85" s="77" t="s">
        <v>30</v>
      </c>
      <c r="K85" s="21"/>
      <c r="L85" s="21"/>
      <c r="M85" s="21"/>
      <c r="N85" s="21"/>
      <c r="O85" s="32"/>
      <c r="P85" s="21"/>
    </row>
    <row r="86" spans="1:16" s="3" customFormat="1" x14ac:dyDescent="0.15">
      <c r="A86" s="22"/>
      <c r="B86" s="163" t="s">
        <v>29</v>
      </c>
      <c r="C86" s="164"/>
      <c r="D86" s="74" t="s">
        <v>25</v>
      </c>
      <c r="E86" s="43">
        <f>SUMPRODUCT((B50:B79="スポーツ")*(F50:F79="男"))</f>
        <v>0</v>
      </c>
      <c r="F86" s="163" t="s">
        <v>24</v>
      </c>
      <c r="G86" s="41" t="s">
        <v>25</v>
      </c>
      <c r="H86" s="167">
        <f>SUMPRODUCT((B50:B79="進学")*(F50:F79="男"))</f>
        <v>0</v>
      </c>
      <c r="I86" s="168"/>
      <c r="J86" s="84">
        <f>SUM(E86,H86,J42)</f>
        <v>0</v>
      </c>
      <c r="K86" s="21"/>
      <c r="L86" s="21"/>
      <c r="M86" s="21"/>
      <c r="N86" s="21"/>
      <c r="O86" s="32"/>
      <c r="P86" s="21"/>
    </row>
    <row r="87" spans="1:16" s="3" customFormat="1" x14ac:dyDescent="0.15">
      <c r="A87" s="22"/>
      <c r="B87" s="165"/>
      <c r="C87" s="166"/>
      <c r="D87" s="75" t="s">
        <v>26</v>
      </c>
      <c r="E87" s="44">
        <f>SUMPRODUCT((B50:B79="スポーツ")*(F50:F79="女"))</f>
        <v>0</v>
      </c>
      <c r="F87" s="165"/>
      <c r="G87" s="42" t="s">
        <v>26</v>
      </c>
      <c r="H87" s="169">
        <f>SUMPRODUCT((B50:B79="進学")*(F50:F79="女"))</f>
        <v>0</v>
      </c>
      <c r="I87" s="170"/>
      <c r="J87" s="85">
        <f>SUM(E87,H87,J43)</f>
        <v>0</v>
      </c>
      <c r="K87" s="21"/>
      <c r="L87" s="21"/>
      <c r="M87" s="21"/>
      <c r="N87" s="21"/>
      <c r="O87" s="32"/>
      <c r="P87" s="21"/>
    </row>
    <row r="88" spans="1:16" x14ac:dyDescent="0.15">
      <c r="A88" s="18"/>
      <c r="B88" s="129" t="s">
        <v>27</v>
      </c>
      <c r="C88" s="130"/>
      <c r="D88" s="131"/>
      <c r="E88" s="38">
        <f>SUM(E86:E87)</f>
        <v>0</v>
      </c>
      <c r="F88" s="129" t="s">
        <v>27</v>
      </c>
      <c r="G88" s="131"/>
      <c r="H88" s="132">
        <f>SUM(H86:I87)</f>
        <v>0</v>
      </c>
      <c r="I88" s="133"/>
      <c r="J88" s="86">
        <f>SUM(J86:J87)</f>
        <v>0</v>
      </c>
      <c r="K88" s="87" t="s">
        <v>78</v>
      </c>
      <c r="L88" s="21"/>
      <c r="M88" s="21"/>
      <c r="N88" s="21"/>
      <c r="O88" s="32"/>
      <c r="P88" s="21"/>
    </row>
    <row r="89" spans="1:16" s="3" customFormat="1" ht="29.25" customHeight="1" x14ac:dyDescent="0.15">
      <c r="A89" s="97" t="s">
        <v>73</v>
      </c>
      <c r="B89" s="97"/>
      <c r="C89" s="97"/>
      <c r="D89" s="97"/>
      <c r="E89" s="97"/>
      <c r="F89" s="97"/>
      <c r="G89" s="97"/>
      <c r="H89" s="97"/>
      <c r="I89" s="97"/>
      <c r="J89" s="73" t="s">
        <v>18</v>
      </c>
      <c r="K89" s="73"/>
      <c r="L89" s="73"/>
      <c r="M89" s="73"/>
      <c r="N89" s="73"/>
      <c r="O89" s="73"/>
      <c r="P89" s="73"/>
    </row>
    <row r="90" spans="1:16" s="3" customFormat="1" ht="21.75" customHeight="1" x14ac:dyDescent="0.15">
      <c r="A90" s="6"/>
      <c r="B90" s="7"/>
      <c r="C90" s="7"/>
      <c r="D90" s="7"/>
      <c r="E90" s="7"/>
      <c r="F90" s="7"/>
      <c r="G90" s="7"/>
      <c r="H90" s="7"/>
      <c r="I90" s="7"/>
      <c r="J90" s="98" t="str">
        <f>+J46</f>
        <v>　　　　　令和 ４ 年 １ 月　　日</v>
      </c>
      <c r="K90" s="98"/>
      <c r="L90" s="98"/>
      <c r="M90" s="98"/>
      <c r="N90" s="98"/>
      <c r="O90" s="98"/>
      <c r="P90" s="98"/>
    </row>
    <row r="91" spans="1:16" s="3" customFormat="1" ht="30.75" customHeight="1" x14ac:dyDescent="0.15">
      <c r="A91" s="8" t="s">
        <v>6</v>
      </c>
      <c r="B91" s="8"/>
      <c r="C91" s="8"/>
      <c r="D91" s="8"/>
      <c r="E91" s="8"/>
      <c r="F91" s="8"/>
      <c r="G91" s="8"/>
      <c r="H91" s="8"/>
      <c r="I91" s="7"/>
      <c r="J91" s="7"/>
      <c r="K91" s="7"/>
      <c r="L91" s="7"/>
      <c r="M91" s="7"/>
      <c r="N91" s="7"/>
      <c r="O91" s="7"/>
      <c r="P91" s="7"/>
    </row>
    <row r="92" spans="1:16" s="4" customFormat="1" ht="36" customHeight="1" x14ac:dyDescent="0.15">
      <c r="A92" s="9"/>
      <c r="B92" s="99"/>
      <c r="C92" s="99"/>
      <c r="D92" s="99"/>
      <c r="E92" s="99"/>
      <c r="F92" s="100" t="s">
        <v>15</v>
      </c>
      <c r="G92" s="100"/>
      <c r="H92" s="53" t="s">
        <v>14</v>
      </c>
      <c r="I92" s="99" t="str">
        <f>IF(I48=0," ",I48)</f>
        <v xml:space="preserve"> </v>
      </c>
      <c r="J92" s="99"/>
      <c r="K92" s="99"/>
      <c r="L92" s="99"/>
      <c r="M92" s="55" t="s">
        <v>4</v>
      </c>
      <c r="N92" s="12"/>
      <c r="O92" s="13"/>
      <c r="P92" s="55"/>
    </row>
    <row r="93" spans="1:16" ht="33" customHeight="1" x14ac:dyDescent="0.15">
      <c r="A93" s="63" t="s">
        <v>1</v>
      </c>
      <c r="B93" s="64" t="s">
        <v>8</v>
      </c>
      <c r="C93" s="177" t="s">
        <v>11</v>
      </c>
      <c r="D93" s="178"/>
      <c r="E93" s="179"/>
      <c r="F93" s="79" t="s">
        <v>20</v>
      </c>
      <c r="G93" s="180" t="s">
        <v>58</v>
      </c>
      <c r="H93" s="181"/>
      <c r="I93" s="182"/>
      <c r="J93" s="177" t="s">
        <v>16</v>
      </c>
      <c r="K93" s="178"/>
      <c r="L93" s="179"/>
      <c r="M93" s="177" t="s">
        <v>19</v>
      </c>
      <c r="N93" s="178"/>
      <c r="O93" s="178"/>
      <c r="P93" s="179"/>
    </row>
    <row r="94" spans="1:16" ht="12.75" customHeight="1" x14ac:dyDescent="0.15">
      <c r="A94" s="101">
        <v>31</v>
      </c>
      <c r="B94" s="139"/>
      <c r="C94" s="66" t="s">
        <v>10</v>
      </c>
      <c r="D94" s="175"/>
      <c r="E94" s="176"/>
      <c r="F94" s="143"/>
      <c r="G94" s="145"/>
      <c r="H94" s="146"/>
      <c r="I94" s="147"/>
      <c r="J94" s="151"/>
      <c r="K94" s="152"/>
      <c r="L94" s="155" t="s">
        <v>9</v>
      </c>
      <c r="M94" s="157"/>
      <c r="N94" s="158"/>
      <c r="O94" s="158"/>
      <c r="P94" s="159"/>
    </row>
    <row r="95" spans="1:16" ht="27" customHeight="1" x14ac:dyDescent="0.15">
      <c r="A95" s="101"/>
      <c r="B95" s="140"/>
      <c r="C95" s="134"/>
      <c r="D95" s="135"/>
      <c r="E95" s="136"/>
      <c r="F95" s="144"/>
      <c r="G95" s="148"/>
      <c r="H95" s="149"/>
      <c r="I95" s="150"/>
      <c r="J95" s="153"/>
      <c r="K95" s="154"/>
      <c r="L95" s="156"/>
      <c r="M95" s="160"/>
      <c r="N95" s="161"/>
      <c r="O95" s="161"/>
      <c r="P95" s="162"/>
    </row>
    <row r="96" spans="1:16" ht="12.75" customHeight="1" x14ac:dyDescent="0.15">
      <c r="A96" s="101">
        <v>32</v>
      </c>
      <c r="B96" s="139"/>
      <c r="C96" s="66" t="s">
        <v>5</v>
      </c>
      <c r="D96" s="141"/>
      <c r="E96" s="142"/>
      <c r="F96" s="143"/>
      <c r="G96" s="145"/>
      <c r="H96" s="146"/>
      <c r="I96" s="147"/>
      <c r="J96" s="151"/>
      <c r="K96" s="152"/>
      <c r="L96" s="155" t="s">
        <v>9</v>
      </c>
      <c r="M96" s="157"/>
      <c r="N96" s="158"/>
      <c r="O96" s="158"/>
      <c r="P96" s="159"/>
    </row>
    <row r="97" spans="1:16" ht="27" customHeight="1" x14ac:dyDescent="0.15">
      <c r="A97" s="101"/>
      <c r="B97" s="140"/>
      <c r="C97" s="134"/>
      <c r="D97" s="135"/>
      <c r="E97" s="136"/>
      <c r="F97" s="144"/>
      <c r="G97" s="148"/>
      <c r="H97" s="149"/>
      <c r="I97" s="150"/>
      <c r="J97" s="153"/>
      <c r="K97" s="154"/>
      <c r="L97" s="156"/>
      <c r="M97" s="160"/>
      <c r="N97" s="161"/>
      <c r="O97" s="161"/>
      <c r="P97" s="162"/>
    </row>
    <row r="98" spans="1:16" ht="12.75" customHeight="1" x14ac:dyDescent="0.15">
      <c r="A98" s="101">
        <v>33</v>
      </c>
      <c r="B98" s="139"/>
      <c r="C98" s="66" t="s">
        <v>5</v>
      </c>
      <c r="D98" s="141"/>
      <c r="E98" s="142"/>
      <c r="F98" s="143"/>
      <c r="G98" s="145"/>
      <c r="H98" s="146"/>
      <c r="I98" s="147"/>
      <c r="J98" s="151"/>
      <c r="K98" s="152"/>
      <c r="L98" s="155" t="s">
        <v>9</v>
      </c>
      <c r="M98" s="157"/>
      <c r="N98" s="158"/>
      <c r="O98" s="158"/>
      <c r="P98" s="159"/>
    </row>
    <row r="99" spans="1:16" ht="27" customHeight="1" x14ac:dyDescent="0.15">
      <c r="A99" s="101"/>
      <c r="B99" s="140"/>
      <c r="C99" s="134"/>
      <c r="D99" s="135"/>
      <c r="E99" s="136"/>
      <c r="F99" s="144"/>
      <c r="G99" s="148"/>
      <c r="H99" s="149"/>
      <c r="I99" s="150"/>
      <c r="J99" s="153"/>
      <c r="K99" s="154"/>
      <c r="L99" s="156"/>
      <c r="M99" s="160"/>
      <c r="N99" s="161"/>
      <c r="O99" s="161"/>
      <c r="P99" s="162"/>
    </row>
    <row r="100" spans="1:16" ht="12.75" customHeight="1" x14ac:dyDescent="0.15">
      <c r="A100" s="101">
        <v>34</v>
      </c>
      <c r="B100" s="139"/>
      <c r="C100" s="66" t="s">
        <v>5</v>
      </c>
      <c r="D100" s="141"/>
      <c r="E100" s="142"/>
      <c r="F100" s="143"/>
      <c r="G100" s="145"/>
      <c r="H100" s="146"/>
      <c r="I100" s="147"/>
      <c r="J100" s="151"/>
      <c r="K100" s="152"/>
      <c r="L100" s="155" t="s">
        <v>9</v>
      </c>
      <c r="M100" s="157"/>
      <c r="N100" s="158"/>
      <c r="O100" s="158"/>
      <c r="P100" s="159"/>
    </row>
    <row r="101" spans="1:16" ht="27" customHeight="1" x14ac:dyDescent="0.15">
      <c r="A101" s="101"/>
      <c r="B101" s="140"/>
      <c r="C101" s="134"/>
      <c r="D101" s="135"/>
      <c r="E101" s="136"/>
      <c r="F101" s="144"/>
      <c r="G101" s="148"/>
      <c r="H101" s="149"/>
      <c r="I101" s="150"/>
      <c r="J101" s="153"/>
      <c r="K101" s="154"/>
      <c r="L101" s="156"/>
      <c r="M101" s="160"/>
      <c r="N101" s="161"/>
      <c r="O101" s="161"/>
      <c r="P101" s="162"/>
    </row>
    <row r="102" spans="1:16" ht="12.75" customHeight="1" x14ac:dyDescent="0.15">
      <c r="A102" s="101">
        <v>35</v>
      </c>
      <c r="B102" s="139"/>
      <c r="C102" s="66" t="s">
        <v>5</v>
      </c>
      <c r="D102" s="141"/>
      <c r="E102" s="142"/>
      <c r="F102" s="143"/>
      <c r="G102" s="145"/>
      <c r="H102" s="146"/>
      <c r="I102" s="147"/>
      <c r="J102" s="151"/>
      <c r="K102" s="152"/>
      <c r="L102" s="155" t="s">
        <v>9</v>
      </c>
      <c r="M102" s="157"/>
      <c r="N102" s="158"/>
      <c r="O102" s="158"/>
      <c r="P102" s="159"/>
    </row>
    <row r="103" spans="1:16" ht="27" customHeight="1" x14ac:dyDescent="0.15">
      <c r="A103" s="101"/>
      <c r="B103" s="140"/>
      <c r="C103" s="134"/>
      <c r="D103" s="135"/>
      <c r="E103" s="136"/>
      <c r="F103" s="144"/>
      <c r="G103" s="148"/>
      <c r="H103" s="149"/>
      <c r="I103" s="150"/>
      <c r="J103" s="153"/>
      <c r="K103" s="154"/>
      <c r="L103" s="156"/>
      <c r="M103" s="160"/>
      <c r="N103" s="161"/>
      <c r="O103" s="161"/>
      <c r="P103" s="162"/>
    </row>
    <row r="104" spans="1:16" ht="12.75" customHeight="1" x14ac:dyDescent="0.15">
      <c r="A104" s="101">
        <v>36</v>
      </c>
      <c r="B104" s="139"/>
      <c r="C104" s="66" t="s">
        <v>5</v>
      </c>
      <c r="D104" s="141"/>
      <c r="E104" s="142"/>
      <c r="F104" s="143"/>
      <c r="G104" s="145"/>
      <c r="H104" s="146"/>
      <c r="I104" s="147"/>
      <c r="J104" s="151"/>
      <c r="K104" s="152"/>
      <c r="L104" s="155" t="s">
        <v>9</v>
      </c>
      <c r="M104" s="157"/>
      <c r="N104" s="158"/>
      <c r="O104" s="158"/>
      <c r="P104" s="159"/>
    </row>
    <row r="105" spans="1:16" ht="27" customHeight="1" x14ac:dyDescent="0.15">
      <c r="A105" s="101"/>
      <c r="B105" s="140"/>
      <c r="C105" s="134"/>
      <c r="D105" s="135"/>
      <c r="E105" s="136"/>
      <c r="F105" s="144"/>
      <c r="G105" s="148"/>
      <c r="H105" s="149"/>
      <c r="I105" s="150"/>
      <c r="J105" s="153"/>
      <c r="K105" s="154"/>
      <c r="L105" s="156"/>
      <c r="M105" s="160"/>
      <c r="N105" s="161"/>
      <c r="O105" s="161"/>
      <c r="P105" s="162"/>
    </row>
    <row r="106" spans="1:16" ht="12.75" customHeight="1" x14ac:dyDescent="0.15">
      <c r="A106" s="101">
        <v>37</v>
      </c>
      <c r="B106" s="139"/>
      <c r="C106" s="66" t="s">
        <v>5</v>
      </c>
      <c r="D106" s="141"/>
      <c r="E106" s="142"/>
      <c r="F106" s="143"/>
      <c r="G106" s="145"/>
      <c r="H106" s="146"/>
      <c r="I106" s="147"/>
      <c r="J106" s="151"/>
      <c r="K106" s="152"/>
      <c r="L106" s="155" t="s">
        <v>9</v>
      </c>
      <c r="M106" s="157"/>
      <c r="N106" s="158"/>
      <c r="O106" s="158"/>
      <c r="P106" s="159"/>
    </row>
    <row r="107" spans="1:16" ht="27" customHeight="1" x14ac:dyDescent="0.15">
      <c r="A107" s="101"/>
      <c r="B107" s="140"/>
      <c r="C107" s="134"/>
      <c r="D107" s="135"/>
      <c r="E107" s="136"/>
      <c r="F107" s="144"/>
      <c r="G107" s="148"/>
      <c r="H107" s="149"/>
      <c r="I107" s="150"/>
      <c r="J107" s="153"/>
      <c r="K107" s="154"/>
      <c r="L107" s="156"/>
      <c r="M107" s="160"/>
      <c r="N107" s="161"/>
      <c r="O107" s="161"/>
      <c r="P107" s="162"/>
    </row>
    <row r="108" spans="1:16" ht="12.75" customHeight="1" x14ac:dyDescent="0.15">
      <c r="A108" s="101">
        <v>38</v>
      </c>
      <c r="B108" s="139"/>
      <c r="C108" s="66" t="s">
        <v>5</v>
      </c>
      <c r="D108" s="141"/>
      <c r="E108" s="142"/>
      <c r="F108" s="143"/>
      <c r="G108" s="145"/>
      <c r="H108" s="146"/>
      <c r="I108" s="147"/>
      <c r="J108" s="151"/>
      <c r="K108" s="152"/>
      <c r="L108" s="155" t="s">
        <v>9</v>
      </c>
      <c r="M108" s="157"/>
      <c r="N108" s="158"/>
      <c r="O108" s="158"/>
      <c r="P108" s="159"/>
    </row>
    <row r="109" spans="1:16" ht="27" customHeight="1" x14ac:dyDescent="0.15">
      <c r="A109" s="101"/>
      <c r="B109" s="140"/>
      <c r="C109" s="134"/>
      <c r="D109" s="135"/>
      <c r="E109" s="136"/>
      <c r="F109" s="144"/>
      <c r="G109" s="148"/>
      <c r="H109" s="149"/>
      <c r="I109" s="150"/>
      <c r="J109" s="153"/>
      <c r="K109" s="154"/>
      <c r="L109" s="156"/>
      <c r="M109" s="160"/>
      <c r="N109" s="161"/>
      <c r="O109" s="161"/>
      <c r="P109" s="162"/>
    </row>
    <row r="110" spans="1:16" ht="12.75" customHeight="1" x14ac:dyDescent="0.15">
      <c r="A110" s="101">
        <v>39</v>
      </c>
      <c r="B110" s="139"/>
      <c r="C110" s="66" t="s">
        <v>5</v>
      </c>
      <c r="D110" s="141"/>
      <c r="E110" s="142"/>
      <c r="F110" s="143"/>
      <c r="G110" s="145"/>
      <c r="H110" s="146"/>
      <c r="I110" s="147"/>
      <c r="J110" s="151"/>
      <c r="K110" s="152"/>
      <c r="L110" s="155" t="s">
        <v>9</v>
      </c>
      <c r="M110" s="157"/>
      <c r="N110" s="158"/>
      <c r="O110" s="158"/>
      <c r="P110" s="159"/>
    </row>
    <row r="111" spans="1:16" ht="27" customHeight="1" x14ac:dyDescent="0.15">
      <c r="A111" s="101"/>
      <c r="B111" s="140"/>
      <c r="C111" s="134"/>
      <c r="D111" s="135"/>
      <c r="E111" s="136"/>
      <c r="F111" s="144"/>
      <c r="G111" s="148"/>
      <c r="H111" s="149"/>
      <c r="I111" s="150"/>
      <c r="J111" s="153"/>
      <c r="K111" s="154"/>
      <c r="L111" s="156"/>
      <c r="M111" s="160"/>
      <c r="N111" s="161"/>
      <c r="O111" s="161"/>
      <c r="P111" s="162"/>
    </row>
    <row r="112" spans="1:16" ht="12.75" customHeight="1" x14ac:dyDescent="0.15">
      <c r="A112" s="101">
        <v>40</v>
      </c>
      <c r="B112" s="139"/>
      <c r="C112" s="66" t="s">
        <v>5</v>
      </c>
      <c r="D112" s="141"/>
      <c r="E112" s="142"/>
      <c r="F112" s="143"/>
      <c r="G112" s="145"/>
      <c r="H112" s="146"/>
      <c r="I112" s="147"/>
      <c r="J112" s="151"/>
      <c r="K112" s="152"/>
      <c r="L112" s="155" t="s">
        <v>9</v>
      </c>
      <c r="M112" s="157"/>
      <c r="N112" s="158"/>
      <c r="O112" s="158"/>
      <c r="P112" s="159"/>
    </row>
    <row r="113" spans="1:16" ht="27" customHeight="1" x14ac:dyDescent="0.15">
      <c r="A113" s="101"/>
      <c r="B113" s="140"/>
      <c r="C113" s="134"/>
      <c r="D113" s="135"/>
      <c r="E113" s="136"/>
      <c r="F113" s="144"/>
      <c r="G113" s="148"/>
      <c r="H113" s="149"/>
      <c r="I113" s="150"/>
      <c r="J113" s="153"/>
      <c r="K113" s="154"/>
      <c r="L113" s="156"/>
      <c r="M113" s="160"/>
      <c r="N113" s="161"/>
      <c r="O113" s="161"/>
      <c r="P113" s="162"/>
    </row>
    <row r="114" spans="1:16" ht="12.75" customHeight="1" x14ac:dyDescent="0.15">
      <c r="A114" s="101">
        <v>41</v>
      </c>
      <c r="B114" s="139"/>
      <c r="C114" s="66" t="s">
        <v>5</v>
      </c>
      <c r="D114" s="141"/>
      <c r="E114" s="142"/>
      <c r="F114" s="143"/>
      <c r="G114" s="145"/>
      <c r="H114" s="146"/>
      <c r="I114" s="147"/>
      <c r="J114" s="151"/>
      <c r="K114" s="152"/>
      <c r="L114" s="155" t="s">
        <v>9</v>
      </c>
      <c r="M114" s="157"/>
      <c r="N114" s="158"/>
      <c r="O114" s="158"/>
      <c r="P114" s="159"/>
    </row>
    <row r="115" spans="1:16" ht="27" customHeight="1" x14ac:dyDescent="0.15">
      <c r="A115" s="101"/>
      <c r="B115" s="140"/>
      <c r="C115" s="134"/>
      <c r="D115" s="135"/>
      <c r="E115" s="136"/>
      <c r="F115" s="144"/>
      <c r="G115" s="148"/>
      <c r="H115" s="149"/>
      <c r="I115" s="150"/>
      <c r="J115" s="153"/>
      <c r="K115" s="154"/>
      <c r="L115" s="156"/>
      <c r="M115" s="160"/>
      <c r="N115" s="161"/>
      <c r="O115" s="161"/>
      <c r="P115" s="162"/>
    </row>
    <row r="116" spans="1:16" ht="12.75" customHeight="1" x14ac:dyDescent="0.15">
      <c r="A116" s="101">
        <v>42</v>
      </c>
      <c r="B116" s="139"/>
      <c r="C116" s="66" t="s">
        <v>5</v>
      </c>
      <c r="D116" s="141"/>
      <c r="E116" s="142"/>
      <c r="F116" s="143"/>
      <c r="G116" s="145"/>
      <c r="H116" s="146"/>
      <c r="I116" s="147"/>
      <c r="J116" s="151"/>
      <c r="K116" s="152"/>
      <c r="L116" s="155" t="s">
        <v>9</v>
      </c>
      <c r="M116" s="157"/>
      <c r="N116" s="158"/>
      <c r="O116" s="158"/>
      <c r="P116" s="159"/>
    </row>
    <row r="117" spans="1:16" ht="27" customHeight="1" x14ac:dyDescent="0.15">
      <c r="A117" s="101"/>
      <c r="B117" s="140"/>
      <c r="C117" s="134"/>
      <c r="D117" s="135"/>
      <c r="E117" s="136"/>
      <c r="F117" s="144"/>
      <c r="G117" s="148"/>
      <c r="H117" s="149"/>
      <c r="I117" s="150"/>
      <c r="J117" s="153"/>
      <c r="K117" s="154"/>
      <c r="L117" s="156"/>
      <c r="M117" s="160"/>
      <c r="N117" s="161"/>
      <c r="O117" s="161"/>
      <c r="P117" s="162"/>
    </row>
    <row r="118" spans="1:16" ht="12.75" customHeight="1" x14ac:dyDescent="0.15">
      <c r="A118" s="101">
        <v>43</v>
      </c>
      <c r="B118" s="139"/>
      <c r="C118" s="66" t="s">
        <v>5</v>
      </c>
      <c r="D118" s="141"/>
      <c r="E118" s="142"/>
      <c r="F118" s="143"/>
      <c r="G118" s="145"/>
      <c r="H118" s="146"/>
      <c r="I118" s="147"/>
      <c r="J118" s="151"/>
      <c r="K118" s="152"/>
      <c r="L118" s="155" t="s">
        <v>9</v>
      </c>
      <c r="M118" s="157"/>
      <c r="N118" s="158"/>
      <c r="O118" s="158"/>
      <c r="P118" s="159"/>
    </row>
    <row r="119" spans="1:16" ht="27" customHeight="1" x14ac:dyDescent="0.15">
      <c r="A119" s="101"/>
      <c r="B119" s="140"/>
      <c r="C119" s="134"/>
      <c r="D119" s="135"/>
      <c r="E119" s="136"/>
      <c r="F119" s="144"/>
      <c r="G119" s="148"/>
      <c r="H119" s="149"/>
      <c r="I119" s="150"/>
      <c r="J119" s="153"/>
      <c r="K119" s="154"/>
      <c r="L119" s="156"/>
      <c r="M119" s="160"/>
      <c r="N119" s="161"/>
      <c r="O119" s="161"/>
      <c r="P119" s="162"/>
    </row>
    <row r="120" spans="1:16" ht="12.75" customHeight="1" x14ac:dyDescent="0.15">
      <c r="A120" s="101">
        <v>44</v>
      </c>
      <c r="B120" s="139"/>
      <c r="C120" s="66" t="s">
        <v>5</v>
      </c>
      <c r="D120" s="141"/>
      <c r="E120" s="142"/>
      <c r="F120" s="143"/>
      <c r="G120" s="145"/>
      <c r="H120" s="146"/>
      <c r="I120" s="147"/>
      <c r="J120" s="151"/>
      <c r="K120" s="152"/>
      <c r="L120" s="155" t="s">
        <v>9</v>
      </c>
      <c r="M120" s="157"/>
      <c r="N120" s="158"/>
      <c r="O120" s="158"/>
      <c r="P120" s="159"/>
    </row>
    <row r="121" spans="1:16" ht="27" customHeight="1" x14ac:dyDescent="0.15">
      <c r="A121" s="101"/>
      <c r="B121" s="140"/>
      <c r="C121" s="134"/>
      <c r="D121" s="135"/>
      <c r="E121" s="136"/>
      <c r="F121" s="144"/>
      <c r="G121" s="148"/>
      <c r="H121" s="149"/>
      <c r="I121" s="150"/>
      <c r="J121" s="153"/>
      <c r="K121" s="154"/>
      <c r="L121" s="156"/>
      <c r="M121" s="160"/>
      <c r="N121" s="161"/>
      <c r="O121" s="161"/>
      <c r="P121" s="162"/>
    </row>
    <row r="122" spans="1:16" ht="12.75" customHeight="1" x14ac:dyDescent="0.15">
      <c r="A122" s="101">
        <v>45</v>
      </c>
      <c r="B122" s="139"/>
      <c r="C122" s="66" t="s">
        <v>5</v>
      </c>
      <c r="D122" s="141"/>
      <c r="E122" s="142"/>
      <c r="F122" s="143"/>
      <c r="G122" s="145"/>
      <c r="H122" s="146"/>
      <c r="I122" s="147"/>
      <c r="J122" s="151"/>
      <c r="K122" s="152"/>
      <c r="L122" s="155" t="s">
        <v>9</v>
      </c>
      <c r="M122" s="157"/>
      <c r="N122" s="158"/>
      <c r="O122" s="158"/>
      <c r="P122" s="159"/>
    </row>
    <row r="123" spans="1:16" ht="27" customHeight="1" x14ac:dyDescent="0.15">
      <c r="A123" s="101"/>
      <c r="B123" s="140"/>
      <c r="C123" s="134"/>
      <c r="D123" s="135"/>
      <c r="E123" s="136"/>
      <c r="F123" s="144"/>
      <c r="G123" s="148"/>
      <c r="H123" s="149"/>
      <c r="I123" s="150"/>
      <c r="J123" s="153"/>
      <c r="K123" s="154"/>
      <c r="L123" s="156"/>
      <c r="M123" s="160"/>
      <c r="N123" s="161"/>
      <c r="O123" s="161"/>
      <c r="P123" s="162"/>
    </row>
    <row r="124" spans="1:16" s="56" customFormat="1" ht="15.75" customHeight="1" x14ac:dyDescent="0.15">
      <c r="A124" s="137" t="s">
        <v>77</v>
      </c>
      <c r="B124" s="137"/>
      <c r="C124" s="137"/>
      <c r="D124" s="137"/>
      <c r="E124" s="137"/>
      <c r="F124" s="137"/>
      <c r="G124" s="137"/>
      <c r="H124" s="137"/>
      <c r="I124" s="137"/>
      <c r="J124" s="137"/>
      <c r="K124" s="137"/>
      <c r="L124" s="137"/>
      <c r="M124" s="137"/>
      <c r="N124" s="137"/>
      <c r="O124" s="137"/>
      <c r="P124" s="137"/>
    </row>
    <row r="125" spans="1:16" s="56" customFormat="1" ht="15.75" customHeight="1" x14ac:dyDescent="0.15">
      <c r="A125" s="138" t="s">
        <v>52</v>
      </c>
      <c r="B125" s="138"/>
      <c r="C125" s="138"/>
      <c r="D125" s="138"/>
      <c r="E125" s="138"/>
      <c r="F125" s="138"/>
      <c r="G125" s="138"/>
      <c r="H125" s="138"/>
      <c r="I125" s="138"/>
      <c r="J125" s="138"/>
      <c r="K125" s="138"/>
      <c r="L125" s="138"/>
      <c r="M125" s="138"/>
      <c r="N125" s="138"/>
      <c r="O125" s="138"/>
      <c r="P125" s="138"/>
    </row>
    <row r="126" spans="1:16" s="56" customFormat="1" ht="15.75" customHeight="1" x14ac:dyDescent="0.15">
      <c r="A126" s="88" t="s">
        <v>80</v>
      </c>
      <c r="B126" s="88"/>
      <c r="C126" s="88"/>
      <c r="D126" s="88"/>
      <c r="E126" s="88"/>
      <c r="F126" s="88"/>
      <c r="G126" s="88"/>
      <c r="H126" s="88"/>
      <c r="I126" s="88"/>
      <c r="J126" s="88"/>
      <c r="K126" s="88"/>
      <c r="L126" s="88"/>
      <c r="M126" s="88"/>
      <c r="N126" s="88"/>
      <c r="O126" s="88"/>
      <c r="P126" s="88"/>
    </row>
    <row r="127" spans="1:16" s="56" customFormat="1" ht="15.75" customHeight="1" x14ac:dyDescent="0.15">
      <c r="A127" s="138" t="s">
        <v>82</v>
      </c>
      <c r="B127" s="138"/>
      <c r="C127" s="138"/>
      <c r="D127" s="138"/>
      <c r="E127" s="138"/>
      <c r="F127" s="138"/>
      <c r="G127" s="138"/>
      <c r="H127" s="138"/>
      <c r="I127" s="138"/>
      <c r="J127" s="138"/>
      <c r="K127" s="138"/>
      <c r="L127" s="138"/>
      <c r="M127" s="138"/>
      <c r="N127" s="138"/>
      <c r="O127" s="138"/>
      <c r="P127" s="138"/>
    </row>
    <row r="128" spans="1:16" s="56" customFormat="1" ht="15.75" customHeight="1" x14ac:dyDescent="0.15">
      <c r="A128" s="88" t="s">
        <v>79</v>
      </c>
      <c r="B128" s="88"/>
      <c r="C128" s="88"/>
      <c r="D128" s="88"/>
      <c r="E128" s="88"/>
      <c r="F128" s="88"/>
      <c r="G128" s="88"/>
      <c r="H128" s="88"/>
      <c r="I128" s="88"/>
      <c r="J128" s="88"/>
      <c r="K128" s="88"/>
      <c r="L128" s="88"/>
      <c r="M128" s="88"/>
      <c r="N128" s="88"/>
      <c r="O128" s="88"/>
      <c r="P128" s="88"/>
    </row>
    <row r="129" spans="1:16" s="3" customFormat="1" ht="13.5" customHeight="1" x14ac:dyDescent="0.15">
      <c r="A129" s="22"/>
      <c r="B129" s="163" t="s">
        <v>22</v>
      </c>
      <c r="C129" s="164"/>
      <c r="D129" s="171" t="s">
        <v>28</v>
      </c>
      <c r="E129" s="172"/>
      <c r="F129" s="78" t="s">
        <v>22</v>
      </c>
      <c r="G129" s="173" t="s">
        <v>28</v>
      </c>
      <c r="H129" s="174"/>
      <c r="I129" s="164"/>
      <c r="J129" s="77" t="s">
        <v>30</v>
      </c>
      <c r="K129" s="21"/>
      <c r="L129" s="21"/>
      <c r="M129" s="21"/>
      <c r="N129" s="21"/>
      <c r="O129" s="32"/>
      <c r="P129" s="21"/>
    </row>
    <row r="130" spans="1:16" s="3" customFormat="1" x14ac:dyDescent="0.15">
      <c r="A130" s="22"/>
      <c r="B130" s="163" t="s">
        <v>29</v>
      </c>
      <c r="C130" s="164"/>
      <c r="D130" s="74" t="s">
        <v>25</v>
      </c>
      <c r="E130" s="43">
        <f>SUMPRODUCT((B94:B123="スポーツ")*(F94:F123="男"))</f>
        <v>0</v>
      </c>
      <c r="F130" s="163" t="s">
        <v>24</v>
      </c>
      <c r="G130" s="41" t="s">
        <v>25</v>
      </c>
      <c r="H130" s="167">
        <f>SUMPRODUCT((B94:B123="進学")*(F94:F123="男"))</f>
        <v>0</v>
      </c>
      <c r="I130" s="168"/>
      <c r="J130" s="84">
        <f>SUM(E130,H130,J86)</f>
        <v>0</v>
      </c>
      <c r="K130" s="21"/>
      <c r="L130" s="21"/>
      <c r="M130" s="21"/>
      <c r="N130" s="21"/>
      <c r="O130" s="32"/>
      <c r="P130" s="21"/>
    </row>
    <row r="131" spans="1:16" s="3" customFormat="1" x14ac:dyDescent="0.15">
      <c r="A131" s="22"/>
      <c r="B131" s="165"/>
      <c r="C131" s="166"/>
      <c r="D131" s="75" t="s">
        <v>26</v>
      </c>
      <c r="E131" s="44">
        <f>SUMPRODUCT((B94:B123="スポーツ")*(F94:F123="女"))</f>
        <v>0</v>
      </c>
      <c r="F131" s="165"/>
      <c r="G131" s="42" t="s">
        <v>26</v>
      </c>
      <c r="H131" s="169">
        <f>SUMPRODUCT((B94:B123="進学")*(F94:F123="女"))</f>
        <v>0</v>
      </c>
      <c r="I131" s="170"/>
      <c r="J131" s="85">
        <f>SUM(E131,H131,J87)</f>
        <v>0</v>
      </c>
      <c r="K131" s="21"/>
      <c r="L131" s="21"/>
      <c r="M131" s="21"/>
      <c r="N131" s="21"/>
      <c r="O131" s="32"/>
      <c r="P131" s="21"/>
    </row>
    <row r="132" spans="1:16" x14ac:dyDescent="0.15">
      <c r="A132" s="18"/>
      <c r="B132" s="129" t="s">
        <v>27</v>
      </c>
      <c r="C132" s="130"/>
      <c r="D132" s="131"/>
      <c r="E132" s="38">
        <f>SUM(E130:E131)</f>
        <v>0</v>
      </c>
      <c r="F132" s="129" t="s">
        <v>27</v>
      </c>
      <c r="G132" s="131"/>
      <c r="H132" s="132">
        <f>SUM(H130:I131)</f>
        <v>0</v>
      </c>
      <c r="I132" s="133"/>
      <c r="J132" s="86">
        <f>SUM(J130:J131)</f>
        <v>0</v>
      </c>
      <c r="K132" s="87" t="s">
        <v>78</v>
      </c>
      <c r="L132" s="21"/>
      <c r="M132" s="21"/>
      <c r="N132" s="21"/>
      <c r="O132" s="32"/>
      <c r="P132" s="21"/>
    </row>
    <row r="133" spans="1:16" s="3" customFormat="1" ht="29.25" customHeight="1" x14ac:dyDescent="0.15">
      <c r="A133" s="97" t="s">
        <v>73</v>
      </c>
      <c r="B133" s="97"/>
      <c r="C133" s="97"/>
      <c r="D133" s="97"/>
      <c r="E133" s="97"/>
      <c r="F133" s="97"/>
      <c r="G133" s="97"/>
      <c r="H133" s="97"/>
      <c r="I133" s="97"/>
      <c r="J133" s="73" t="s">
        <v>18</v>
      </c>
      <c r="K133" s="73"/>
      <c r="L133" s="73"/>
      <c r="M133" s="73"/>
      <c r="N133" s="73"/>
      <c r="O133" s="73"/>
      <c r="P133" s="73"/>
    </row>
    <row r="134" spans="1:16" s="3" customFormat="1" ht="21.75" customHeight="1" x14ac:dyDescent="0.15">
      <c r="A134" s="6"/>
      <c r="B134" s="7"/>
      <c r="C134" s="7"/>
      <c r="D134" s="7"/>
      <c r="E134" s="7"/>
      <c r="F134" s="7"/>
      <c r="G134" s="7"/>
      <c r="H134" s="7"/>
      <c r="I134" s="7"/>
      <c r="J134" s="98" t="str">
        <f>+J90</f>
        <v>　　　　　令和 ４ 年 １ 月　　日</v>
      </c>
      <c r="K134" s="98"/>
      <c r="L134" s="98"/>
      <c r="M134" s="98"/>
      <c r="N134" s="98"/>
      <c r="O134" s="98"/>
      <c r="P134" s="98"/>
    </row>
    <row r="135" spans="1:16" s="3" customFormat="1" ht="30.75" customHeight="1" x14ac:dyDescent="0.15">
      <c r="A135" s="8" t="s">
        <v>6</v>
      </c>
      <c r="B135" s="8"/>
      <c r="C135" s="8"/>
      <c r="D135" s="8"/>
      <c r="E135" s="8"/>
      <c r="F135" s="8"/>
      <c r="G135" s="8"/>
      <c r="H135" s="8"/>
      <c r="I135" s="7"/>
      <c r="J135" s="7"/>
      <c r="K135" s="7"/>
      <c r="L135" s="7"/>
      <c r="M135" s="7"/>
      <c r="N135" s="7"/>
      <c r="O135" s="7"/>
      <c r="P135" s="7"/>
    </row>
    <row r="136" spans="1:16" s="4" customFormat="1" ht="36" customHeight="1" x14ac:dyDescent="0.15">
      <c r="A136" s="9"/>
      <c r="B136" s="99" t="str">
        <f>IF(B92=0," ",B92)</f>
        <v xml:space="preserve"> </v>
      </c>
      <c r="C136" s="99"/>
      <c r="D136" s="99"/>
      <c r="E136" s="99"/>
      <c r="F136" s="100" t="s">
        <v>15</v>
      </c>
      <c r="G136" s="100"/>
      <c r="H136" s="53" t="s">
        <v>14</v>
      </c>
      <c r="I136" s="99" t="str">
        <f>IF(I92=0," ",I92)</f>
        <v xml:space="preserve"> </v>
      </c>
      <c r="J136" s="99"/>
      <c r="K136" s="99"/>
      <c r="L136" s="99"/>
      <c r="M136" s="55" t="s">
        <v>4</v>
      </c>
      <c r="N136" s="12"/>
      <c r="O136" s="13"/>
      <c r="P136" s="55"/>
    </row>
    <row r="137" spans="1:16" ht="33" customHeight="1" x14ac:dyDescent="0.15">
      <c r="A137" s="63" t="s">
        <v>1</v>
      </c>
      <c r="B137" s="64" t="s">
        <v>8</v>
      </c>
      <c r="C137" s="177" t="s">
        <v>11</v>
      </c>
      <c r="D137" s="178"/>
      <c r="E137" s="179"/>
      <c r="F137" s="79" t="s">
        <v>20</v>
      </c>
      <c r="G137" s="180" t="s">
        <v>58</v>
      </c>
      <c r="H137" s="181"/>
      <c r="I137" s="182"/>
      <c r="J137" s="177" t="s">
        <v>16</v>
      </c>
      <c r="K137" s="178"/>
      <c r="L137" s="179"/>
      <c r="M137" s="177" t="s">
        <v>19</v>
      </c>
      <c r="N137" s="178"/>
      <c r="O137" s="178"/>
      <c r="P137" s="179"/>
    </row>
    <row r="138" spans="1:16" ht="12.75" customHeight="1" x14ac:dyDescent="0.15">
      <c r="A138" s="101">
        <v>46</v>
      </c>
      <c r="B138" s="139"/>
      <c r="C138" s="66" t="s">
        <v>10</v>
      </c>
      <c r="D138" s="175"/>
      <c r="E138" s="176"/>
      <c r="F138" s="143"/>
      <c r="G138" s="145"/>
      <c r="H138" s="146"/>
      <c r="I138" s="147"/>
      <c r="J138" s="151"/>
      <c r="K138" s="152"/>
      <c r="L138" s="155" t="s">
        <v>9</v>
      </c>
      <c r="M138" s="157"/>
      <c r="N138" s="158"/>
      <c r="O138" s="158"/>
      <c r="P138" s="159"/>
    </row>
    <row r="139" spans="1:16" ht="27" customHeight="1" x14ac:dyDescent="0.15">
      <c r="A139" s="101"/>
      <c r="B139" s="140"/>
      <c r="C139" s="134"/>
      <c r="D139" s="135"/>
      <c r="E139" s="136"/>
      <c r="F139" s="144"/>
      <c r="G139" s="148"/>
      <c r="H139" s="149"/>
      <c r="I139" s="150"/>
      <c r="J139" s="153"/>
      <c r="K139" s="154"/>
      <c r="L139" s="156"/>
      <c r="M139" s="160"/>
      <c r="N139" s="161"/>
      <c r="O139" s="161"/>
      <c r="P139" s="162"/>
    </row>
    <row r="140" spans="1:16" ht="12.75" customHeight="1" x14ac:dyDescent="0.15">
      <c r="A140" s="101">
        <v>47</v>
      </c>
      <c r="B140" s="139"/>
      <c r="C140" s="66" t="s">
        <v>5</v>
      </c>
      <c r="D140" s="141"/>
      <c r="E140" s="142"/>
      <c r="F140" s="143"/>
      <c r="G140" s="145"/>
      <c r="H140" s="146"/>
      <c r="I140" s="147"/>
      <c r="J140" s="151"/>
      <c r="K140" s="152"/>
      <c r="L140" s="155" t="s">
        <v>9</v>
      </c>
      <c r="M140" s="157"/>
      <c r="N140" s="158"/>
      <c r="O140" s="158"/>
      <c r="P140" s="159"/>
    </row>
    <row r="141" spans="1:16" ht="27" customHeight="1" x14ac:dyDescent="0.15">
      <c r="A141" s="101"/>
      <c r="B141" s="140"/>
      <c r="C141" s="134"/>
      <c r="D141" s="135"/>
      <c r="E141" s="136"/>
      <c r="F141" s="144"/>
      <c r="G141" s="148"/>
      <c r="H141" s="149"/>
      <c r="I141" s="150"/>
      <c r="J141" s="153"/>
      <c r="K141" s="154"/>
      <c r="L141" s="156"/>
      <c r="M141" s="160"/>
      <c r="N141" s="161"/>
      <c r="O141" s="161"/>
      <c r="P141" s="162"/>
    </row>
    <row r="142" spans="1:16" ht="12.75" customHeight="1" x14ac:dyDescent="0.15">
      <c r="A142" s="101">
        <v>48</v>
      </c>
      <c r="B142" s="139"/>
      <c r="C142" s="66" t="s">
        <v>5</v>
      </c>
      <c r="D142" s="141"/>
      <c r="E142" s="142"/>
      <c r="F142" s="143"/>
      <c r="G142" s="145"/>
      <c r="H142" s="146"/>
      <c r="I142" s="147"/>
      <c r="J142" s="151"/>
      <c r="K142" s="152"/>
      <c r="L142" s="155" t="s">
        <v>9</v>
      </c>
      <c r="M142" s="157"/>
      <c r="N142" s="158"/>
      <c r="O142" s="158"/>
      <c r="P142" s="159"/>
    </row>
    <row r="143" spans="1:16" ht="27" customHeight="1" x14ac:dyDescent="0.15">
      <c r="A143" s="101"/>
      <c r="B143" s="140"/>
      <c r="C143" s="134"/>
      <c r="D143" s="135"/>
      <c r="E143" s="136"/>
      <c r="F143" s="144"/>
      <c r="G143" s="148"/>
      <c r="H143" s="149"/>
      <c r="I143" s="150"/>
      <c r="J143" s="153"/>
      <c r="K143" s="154"/>
      <c r="L143" s="156"/>
      <c r="M143" s="160"/>
      <c r="N143" s="161"/>
      <c r="O143" s="161"/>
      <c r="P143" s="162"/>
    </row>
    <row r="144" spans="1:16" ht="12.75" customHeight="1" x14ac:dyDescent="0.15">
      <c r="A144" s="101">
        <v>49</v>
      </c>
      <c r="B144" s="139"/>
      <c r="C144" s="66" t="s">
        <v>5</v>
      </c>
      <c r="D144" s="141"/>
      <c r="E144" s="142"/>
      <c r="F144" s="143"/>
      <c r="G144" s="145"/>
      <c r="H144" s="146"/>
      <c r="I144" s="147"/>
      <c r="J144" s="151"/>
      <c r="K144" s="152"/>
      <c r="L144" s="155" t="s">
        <v>9</v>
      </c>
      <c r="M144" s="157"/>
      <c r="N144" s="158"/>
      <c r="O144" s="158"/>
      <c r="P144" s="159"/>
    </row>
    <row r="145" spans="1:16" ht="27" customHeight="1" x14ac:dyDescent="0.15">
      <c r="A145" s="101"/>
      <c r="B145" s="140"/>
      <c r="C145" s="134"/>
      <c r="D145" s="135"/>
      <c r="E145" s="136"/>
      <c r="F145" s="144"/>
      <c r="G145" s="148"/>
      <c r="H145" s="149"/>
      <c r="I145" s="150"/>
      <c r="J145" s="153"/>
      <c r="K145" s="154"/>
      <c r="L145" s="156"/>
      <c r="M145" s="160"/>
      <c r="N145" s="161"/>
      <c r="O145" s="161"/>
      <c r="P145" s="162"/>
    </row>
    <row r="146" spans="1:16" ht="12.75" customHeight="1" x14ac:dyDescent="0.15">
      <c r="A146" s="101">
        <v>50</v>
      </c>
      <c r="B146" s="139"/>
      <c r="C146" s="66" t="s">
        <v>5</v>
      </c>
      <c r="D146" s="141"/>
      <c r="E146" s="142"/>
      <c r="F146" s="143"/>
      <c r="G146" s="145"/>
      <c r="H146" s="146"/>
      <c r="I146" s="147"/>
      <c r="J146" s="151"/>
      <c r="K146" s="152"/>
      <c r="L146" s="155" t="s">
        <v>9</v>
      </c>
      <c r="M146" s="157"/>
      <c r="N146" s="158"/>
      <c r="O146" s="158"/>
      <c r="P146" s="159"/>
    </row>
    <row r="147" spans="1:16" ht="27" customHeight="1" x14ac:dyDescent="0.15">
      <c r="A147" s="101"/>
      <c r="B147" s="140"/>
      <c r="C147" s="134"/>
      <c r="D147" s="135"/>
      <c r="E147" s="136"/>
      <c r="F147" s="144"/>
      <c r="G147" s="148"/>
      <c r="H147" s="149"/>
      <c r="I147" s="150"/>
      <c r="J147" s="153"/>
      <c r="K147" s="154"/>
      <c r="L147" s="156"/>
      <c r="M147" s="160"/>
      <c r="N147" s="161"/>
      <c r="O147" s="161"/>
      <c r="P147" s="162"/>
    </row>
    <row r="148" spans="1:16" ht="12.75" customHeight="1" x14ac:dyDescent="0.15">
      <c r="A148" s="101">
        <v>51</v>
      </c>
      <c r="B148" s="139"/>
      <c r="C148" s="66" t="s">
        <v>5</v>
      </c>
      <c r="D148" s="141"/>
      <c r="E148" s="142"/>
      <c r="F148" s="143"/>
      <c r="G148" s="145"/>
      <c r="H148" s="146"/>
      <c r="I148" s="147"/>
      <c r="J148" s="151"/>
      <c r="K148" s="152"/>
      <c r="L148" s="155" t="s">
        <v>9</v>
      </c>
      <c r="M148" s="157"/>
      <c r="N148" s="158"/>
      <c r="O148" s="158"/>
      <c r="P148" s="159"/>
    </row>
    <row r="149" spans="1:16" ht="27" customHeight="1" x14ac:dyDescent="0.15">
      <c r="A149" s="101"/>
      <c r="B149" s="140"/>
      <c r="C149" s="134"/>
      <c r="D149" s="135"/>
      <c r="E149" s="136"/>
      <c r="F149" s="144"/>
      <c r="G149" s="148"/>
      <c r="H149" s="149"/>
      <c r="I149" s="150"/>
      <c r="J149" s="153"/>
      <c r="K149" s="154"/>
      <c r="L149" s="156"/>
      <c r="M149" s="160"/>
      <c r="N149" s="161"/>
      <c r="O149" s="161"/>
      <c r="P149" s="162"/>
    </row>
    <row r="150" spans="1:16" ht="12.75" customHeight="1" x14ac:dyDescent="0.15">
      <c r="A150" s="101">
        <v>52</v>
      </c>
      <c r="B150" s="139"/>
      <c r="C150" s="66" t="s">
        <v>5</v>
      </c>
      <c r="D150" s="141"/>
      <c r="E150" s="142"/>
      <c r="F150" s="143"/>
      <c r="G150" s="145"/>
      <c r="H150" s="146"/>
      <c r="I150" s="147"/>
      <c r="J150" s="151"/>
      <c r="K150" s="152"/>
      <c r="L150" s="155" t="s">
        <v>9</v>
      </c>
      <c r="M150" s="157"/>
      <c r="N150" s="158"/>
      <c r="O150" s="158"/>
      <c r="P150" s="159"/>
    </row>
    <row r="151" spans="1:16" ht="27" customHeight="1" x14ac:dyDescent="0.15">
      <c r="A151" s="101"/>
      <c r="B151" s="140"/>
      <c r="C151" s="134"/>
      <c r="D151" s="135"/>
      <c r="E151" s="136"/>
      <c r="F151" s="144"/>
      <c r="G151" s="148"/>
      <c r="H151" s="149"/>
      <c r="I151" s="150"/>
      <c r="J151" s="153"/>
      <c r="K151" s="154"/>
      <c r="L151" s="156"/>
      <c r="M151" s="160"/>
      <c r="N151" s="161"/>
      <c r="O151" s="161"/>
      <c r="P151" s="162"/>
    </row>
    <row r="152" spans="1:16" ht="12.75" customHeight="1" x14ac:dyDescent="0.15">
      <c r="A152" s="101">
        <v>53</v>
      </c>
      <c r="B152" s="139"/>
      <c r="C152" s="66" t="s">
        <v>5</v>
      </c>
      <c r="D152" s="141"/>
      <c r="E152" s="142"/>
      <c r="F152" s="143"/>
      <c r="G152" s="145"/>
      <c r="H152" s="146"/>
      <c r="I152" s="147"/>
      <c r="J152" s="151"/>
      <c r="K152" s="152"/>
      <c r="L152" s="155" t="s">
        <v>9</v>
      </c>
      <c r="M152" s="157"/>
      <c r="N152" s="158"/>
      <c r="O152" s="158"/>
      <c r="P152" s="159"/>
    </row>
    <row r="153" spans="1:16" ht="27" customHeight="1" x14ac:dyDescent="0.15">
      <c r="A153" s="101"/>
      <c r="B153" s="140"/>
      <c r="C153" s="134"/>
      <c r="D153" s="135"/>
      <c r="E153" s="136"/>
      <c r="F153" s="144"/>
      <c r="G153" s="148"/>
      <c r="H153" s="149"/>
      <c r="I153" s="150"/>
      <c r="J153" s="153"/>
      <c r="K153" s="154"/>
      <c r="L153" s="156"/>
      <c r="M153" s="160"/>
      <c r="N153" s="161"/>
      <c r="O153" s="161"/>
      <c r="P153" s="162"/>
    </row>
    <row r="154" spans="1:16" ht="12.75" customHeight="1" x14ac:dyDescent="0.15">
      <c r="A154" s="101">
        <v>54</v>
      </c>
      <c r="B154" s="139"/>
      <c r="C154" s="66" t="s">
        <v>5</v>
      </c>
      <c r="D154" s="141"/>
      <c r="E154" s="142"/>
      <c r="F154" s="143"/>
      <c r="G154" s="145"/>
      <c r="H154" s="146"/>
      <c r="I154" s="147"/>
      <c r="J154" s="151"/>
      <c r="K154" s="152"/>
      <c r="L154" s="155" t="s">
        <v>9</v>
      </c>
      <c r="M154" s="157"/>
      <c r="N154" s="158"/>
      <c r="O154" s="158"/>
      <c r="P154" s="159"/>
    </row>
    <row r="155" spans="1:16" ht="27" customHeight="1" x14ac:dyDescent="0.15">
      <c r="A155" s="101"/>
      <c r="B155" s="140"/>
      <c r="C155" s="134"/>
      <c r="D155" s="135"/>
      <c r="E155" s="136"/>
      <c r="F155" s="144"/>
      <c r="G155" s="148"/>
      <c r="H155" s="149"/>
      <c r="I155" s="150"/>
      <c r="J155" s="153"/>
      <c r="K155" s="154"/>
      <c r="L155" s="156"/>
      <c r="M155" s="160"/>
      <c r="N155" s="161"/>
      <c r="O155" s="161"/>
      <c r="P155" s="162"/>
    </row>
    <row r="156" spans="1:16" ht="12.75" customHeight="1" x14ac:dyDescent="0.15">
      <c r="A156" s="101">
        <v>55</v>
      </c>
      <c r="B156" s="139"/>
      <c r="C156" s="66" t="s">
        <v>5</v>
      </c>
      <c r="D156" s="141"/>
      <c r="E156" s="142"/>
      <c r="F156" s="143"/>
      <c r="G156" s="145"/>
      <c r="H156" s="146"/>
      <c r="I156" s="147"/>
      <c r="J156" s="151"/>
      <c r="K156" s="152"/>
      <c r="L156" s="155" t="s">
        <v>9</v>
      </c>
      <c r="M156" s="157"/>
      <c r="N156" s="158"/>
      <c r="O156" s="158"/>
      <c r="P156" s="159"/>
    </row>
    <row r="157" spans="1:16" ht="27" customHeight="1" x14ac:dyDescent="0.15">
      <c r="A157" s="101"/>
      <c r="B157" s="140"/>
      <c r="C157" s="134"/>
      <c r="D157" s="135"/>
      <c r="E157" s="136"/>
      <c r="F157" s="144"/>
      <c r="G157" s="148"/>
      <c r="H157" s="149"/>
      <c r="I157" s="150"/>
      <c r="J157" s="153"/>
      <c r="K157" s="154"/>
      <c r="L157" s="156"/>
      <c r="M157" s="160"/>
      <c r="N157" s="161"/>
      <c r="O157" s="161"/>
      <c r="P157" s="162"/>
    </row>
    <row r="158" spans="1:16" ht="12.75" customHeight="1" x14ac:dyDescent="0.15">
      <c r="A158" s="101">
        <v>56</v>
      </c>
      <c r="B158" s="139"/>
      <c r="C158" s="66" t="s">
        <v>5</v>
      </c>
      <c r="D158" s="141"/>
      <c r="E158" s="142"/>
      <c r="F158" s="143"/>
      <c r="G158" s="145"/>
      <c r="H158" s="146"/>
      <c r="I158" s="147"/>
      <c r="J158" s="151"/>
      <c r="K158" s="152"/>
      <c r="L158" s="155" t="s">
        <v>9</v>
      </c>
      <c r="M158" s="157"/>
      <c r="N158" s="158"/>
      <c r="O158" s="158"/>
      <c r="P158" s="159"/>
    </row>
    <row r="159" spans="1:16" ht="27" customHeight="1" x14ac:dyDescent="0.15">
      <c r="A159" s="101"/>
      <c r="B159" s="140"/>
      <c r="C159" s="134"/>
      <c r="D159" s="135"/>
      <c r="E159" s="136"/>
      <c r="F159" s="144"/>
      <c r="G159" s="148"/>
      <c r="H159" s="149"/>
      <c r="I159" s="150"/>
      <c r="J159" s="153"/>
      <c r="K159" s="154"/>
      <c r="L159" s="156"/>
      <c r="M159" s="160"/>
      <c r="N159" s="161"/>
      <c r="O159" s="161"/>
      <c r="P159" s="162"/>
    </row>
    <row r="160" spans="1:16" ht="12.75" customHeight="1" x14ac:dyDescent="0.15">
      <c r="A160" s="101">
        <v>57</v>
      </c>
      <c r="B160" s="139"/>
      <c r="C160" s="66" t="s">
        <v>5</v>
      </c>
      <c r="D160" s="141"/>
      <c r="E160" s="142"/>
      <c r="F160" s="143"/>
      <c r="G160" s="145"/>
      <c r="H160" s="146"/>
      <c r="I160" s="147"/>
      <c r="J160" s="151"/>
      <c r="K160" s="152"/>
      <c r="L160" s="155" t="s">
        <v>9</v>
      </c>
      <c r="M160" s="157"/>
      <c r="N160" s="158"/>
      <c r="O160" s="158"/>
      <c r="P160" s="159"/>
    </row>
    <row r="161" spans="1:16" ht="27" customHeight="1" x14ac:dyDescent="0.15">
      <c r="A161" s="101"/>
      <c r="B161" s="140"/>
      <c r="C161" s="134"/>
      <c r="D161" s="135"/>
      <c r="E161" s="136"/>
      <c r="F161" s="144"/>
      <c r="G161" s="148"/>
      <c r="H161" s="149"/>
      <c r="I161" s="150"/>
      <c r="J161" s="153"/>
      <c r="K161" s="154"/>
      <c r="L161" s="156"/>
      <c r="M161" s="160"/>
      <c r="N161" s="161"/>
      <c r="O161" s="161"/>
      <c r="P161" s="162"/>
    </row>
    <row r="162" spans="1:16" ht="12.75" customHeight="1" x14ac:dyDescent="0.15">
      <c r="A162" s="101">
        <v>58</v>
      </c>
      <c r="B162" s="139"/>
      <c r="C162" s="66" t="s">
        <v>5</v>
      </c>
      <c r="D162" s="141"/>
      <c r="E162" s="142"/>
      <c r="F162" s="143"/>
      <c r="G162" s="145"/>
      <c r="H162" s="146"/>
      <c r="I162" s="147"/>
      <c r="J162" s="151"/>
      <c r="K162" s="152"/>
      <c r="L162" s="155" t="s">
        <v>9</v>
      </c>
      <c r="M162" s="157"/>
      <c r="N162" s="158"/>
      <c r="O162" s="158"/>
      <c r="P162" s="159"/>
    </row>
    <row r="163" spans="1:16" ht="27" customHeight="1" x14ac:dyDescent="0.15">
      <c r="A163" s="101"/>
      <c r="B163" s="140"/>
      <c r="C163" s="134"/>
      <c r="D163" s="135"/>
      <c r="E163" s="136"/>
      <c r="F163" s="144"/>
      <c r="G163" s="148"/>
      <c r="H163" s="149"/>
      <c r="I163" s="150"/>
      <c r="J163" s="153"/>
      <c r="K163" s="154"/>
      <c r="L163" s="156"/>
      <c r="M163" s="160"/>
      <c r="N163" s="161"/>
      <c r="O163" s="161"/>
      <c r="P163" s="162"/>
    </row>
    <row r="164" spans="1:16" ht="12.75" customHeight="1" x14ac:dyDescent="0.15">
      <c r="A164" s="101">
        <v>59</v>
      </c>
      <c r="B164" s="139"/>
      <c r="C164" s="66" t="s">
        <v>5</v>
      </c>
      <c r="D164" s="141"/>
      <c r="E164" s="142"/>
      <c r="F164" s="143"/>
      <c r="G164" s="145"/>
      <c r="H164" s="146"/>
      <c r="I164" s="147"/>
      <c r="J164" s="151"/>
      <c r="K164" s="152"/>
      <c r="L164" s="155" t="s">
        <v>9</v>
      </c>
      <c r="M164" s="157"/>
      <c r="N164" s="158"/>
      <c r="O164" s="158"/>
      <c r="P164" s="159"/>
    </row>
    <row r="165" spans="1:16" ht="27" customHeight="1" x14ac:dyDescent="0.15">
      <c r="A165" s="101"/>
      <c r="B165" s="140"/>
      <c r="C165" s="134"/>
      <c r="D165" s="135"/>
      <c r="E165" s="136"/>
      <c r="F165" s="144"/>
      <c r="G165" s="148"/>
      <c r="H165" s="149"/>
      <c r="I165" s="150"/>
      <c r="J165" s="153"/>
      <c r="K165" s="154"/>
      <c r="L165" s="156"/>
      <c r="M165" s="160"/>
      <c r="N165" s="161"/>
      <c r="O165" s="161"/>
      <c r="P165" s="162"/>
    </row>
    <row r="166" spans="1:16" ht="12.75" customHeight="1" x14ac:dyDescent="0.15">
      <c r="A166" s="101">
        <v>60</v>
      </c>
      <c r="B166" s="139"/>
      <c r="C166" s="66" t="s">
        <v>5</v>
      </c>
      <c r="D166" s="141"/>
      <c r="E166" s="142"/>
      <c r="F166" s="143"/>
      <c r="G166" s="145"/>
      <c r="H166" s="146"/>
      <c r="I166" s="147"/>
      <c r="J166" s="151"/>
      <c r="K166" s="152"/>
      <c r="L166" s="155" t="s">
        <v>9</v>
      </c>
      <c r="M166" s="157"/>
      <c r="N166" s="158"/>
      <c r="O166" s="158"/>
      <c r="P166" s="159"/>
    </row>
    <row r="167" spans="1:16" ht="27" customHeight="1" x14ac:dyDescent="0.15">
      <c r="A167" s="101"/>
      <c r="B167" s="140"/>
      <c r="C167" s="134"/>
      <c r="D167" s="135"/>
      <c r="E167" s="136"/>
      <c r="F167" s="144"/>
      <c r="G167" s="148"/>
      <c r="H167" s="149"/>
      <c r="I167" s="150"/>
      <c r="J167" s="153"/>
      <c r="K167" s="154"/>
      <c r="L167" s="156"/>
      <c r="M167" s="160"/>
      <c r="N167" s="161"/>
      <c r="O167" s="161"/>
      <c r="P167" s="162"/>
    </row>
    <row r="168" spans="1:16" s="56" customFormat="1" ht="15.75" customHeight="1" x14ac:dyDescent="0.15">
      <c r="A168" s="137" t="s">
        <v>77</v>
      </c>
      <c r="B168" s="137"/>
      <c r="C168" s="137"/>
      <c r="D168" s="137"/>
      <c r="E168" s="137"/>
      <c r="F168" s="137"/>
      <c r="G168" s="137"/>
      <c r="H168" s="137"/>
      <c r="I168" s="137"/>
      <c r="J168" s="137"/>
      <c r="K168" s="137"/>
      <c r="L168" s="137"/>
      <c r="M168" s="137"/>
      <c r="N168" s="137"/>
      <c r="O168" s="137"/>
      <c r="P168" s="137"/>
    </row>
    <row r="169" spans="1:16" s="56" customFormat="1" ht="15.75" customHeight="1" x14ac:dyDescent="0.15">
      <c r="A169" s="138" t="s">
        <v>52</v>
      </c>
      <c r="B169" s="138"/>
      <c r="C169" s="138"/>
      <c r="D169" s="138"/>
      <c r="E169" s="138"/>
      <c r="F169" s="138"/>
      <c r="G169" s="138"/>
      <c r="H169" s="138"/>
      <c r="I169" s="138"/>
      <c r="J169" s="138"/>
      <c r="K169" s="138"/>
      <c r="L169" s="138"/>
      <c r="M169" s="138"/>
      <c r="N169" s="138"/>
      <c r="O169" s="138"/>
      <c r="P169" s="138"/>
    </row>
    <row r="170" spans="1:16" s="56" customFormat="1" ht="15.75" customHeight="1" x14ac:dyDescent="0.15">
      <c r="A170" s="88" t="s">
        <v>80</v>
      </c>
      <c r="B170" s="88"/>
      <c r="C170" s="88"/>
      <c r="D170" s="88"/>
      <c r="E170" s="88"/>
      <c r="F170" s="88"/>
      <c r="G170" s="88"/>
      <c r="H170" s="88"/>
      <c r="I170" s="88"/>
      <c r="J170" s="88"/>
      <c r="K170" s="88"/>
      <c r="L170" s="88"/>
      <c r="M170" s="88"/>
      <c r="N170" s="88"/>
      <c r="O170" s="88"/>
      <c r="P170" s="88"/>
    </row>
    <row r="171" spans="1:16" s="56" customFormat="1" ht="15.75" customHeight="1" x14ac:dyDescent="0.15">
      <c r="A171" s="138" t="s">
        <v>81</v>
      </c>
      <c r="B171" s="138"/>
      <c r="C171" s="138"/>
      <c r="D171" s="138"/>
      <c r="E171" s="138"/>
      <c r="F171" s="138"/>
      <c r="G171" s="138"/>
      <c r="H171" s="138"/>
      <c r="I171" s="138"/>
      <c r="J171" s="138"/>
      <c r="K171" s="138"/>
      <c r="L171" s="138"/>
      <c r="M171" s="138"/>
      <c r="N171" s="138"/>
      <c r="O171" s="138"/>
      <c r="P171" s="138"/>
    </row>
    <row r="172" spans="1:16" s="56" customFormat="1" ht="15.75" customHeight="1" x14ac:dyDescent="0.15">
      <c r="A172" s="88" t="s">
        <v>79</v>
      </c>
      <c r="B172" s="88"/>
      <c r="C172" s="88"/>
      <c r="D172" s="88"/>
      <c r="E172" s="88"/>
      <c r="F172" s="88"/>
      <c r="G172" s="88"/>
      <c r="H172" s="88"/>
      <c r="I172" s="88"/>
      <c r="J172" s="88"/>
      <c r="K172" s="88"/>
      <c r="L172" s="88"/>
      <c r="M172" s="88"/>
      <c r="N172" s="88"/>
      <c r="O172" s="88"/>
      <c r="P172" s="88"/>
    </row>
    <row r="173" spans="1:16" s="3" customFormat="1" ht="13.5" customHeight="1" x14ac:dyDescent="0.15">
      <c r="A173" s="22"/>
      <c r="B173" s="163" t="s">
        <v>22</v>
      </c>
      <c r="C173" s="164"/>
      <c r="D173" s="171" t="s">
        <v>28</v>
      </c>
      <c r="E173" s="172"/>
      <c r="F173" s="78" t="s">
        <v>22</v>
      </c>
      <c r="G173" s="173" t="s">
        <v>28</v>
      </c>
      <c r="H173" s="174"/>
      <c r="I173" s="164"/>
      <c r="J173" s="77" t="s">
        <v>30</v>
      </c>
      <c r="K173" s="21"/>
      <c r="L173" s="21"/>
      <c r="M173" s="21"/>
      <c r="N173" s="21"/>
      <c r="O173" s="32"/>
      <c r="P173" s="21"/>
    </row>
    <row r="174" spans="1:16" s="3" customFormat="1" x14ac:dyDescent="0.15">
      <c r="A174" s="22"/>
      <c r="B174" s="163" t="s">
        <v>29</v>
      </c>
      <c r="C174" s="164"/>
      <c r="D174" s="74" t="s">
        <v>25</v>
      </c>
      <c r="E174" s="43">
        <f>SUMPRODUCT((B138:B167="スポーツ")*(F138:F167="男"))</f>
        <v>0</v>
      </c>
      <c r="F174" s="163" t="s">
        <v>24</v>
      </c>
      <c r="G174" s="41" t="s">
        <v>25</v>
      </c>
      <c r="H174" s="167">
        <f>SUMPRODUCT((B138:B167="進学")*(F138:F167="男"))</f>
        <v>0</v>
      </c>
      <c r="I174" s="168"/>
      <c r="J174" s="84">
        <f>SUM(E174,H174,J130)</f>
        <v>0</v>
      </c>
      <c r="K174" s="21"/>
      <c r="L174" s="21"/>
      <c r="M174" s="21"/>
      <c r="N174" s="21"/>
      <c r="O174" s="32"/>
      <c r="P174" s="21"/>
    </row>
    <row r="175" spans="1:16" s="3" customFormat="1" x14ac:dyDescent="0.15">
      <c r="A175" s="22"/>
      <c r="B175" s="165"/>
      <c r="C175" s="166"/>
      <c r="D175" s="75" t="s">
        <v>26</v>
      </c>
      <c r="E175" s="44">
        <f>SUMPRODUCT((B138:B167="スポーツ")*(F138:F167="女"))</f>
        <v>0</v>
      </c>
      <c r="F175" s="165"/>
      <c r="G175" s="42" t="s">
        <v>26</v>
      </c>
      <c r="H175" s="169">
        <f>SUMPRODUCT((B138:B167="進学")*(F138:F167="女"))</f>
        <v>0</v>
      </c>
      <c r="I175" s="170"/>
      <c r="J175" s="85">
        <f>SUM(E175,H175,J131)</f>
        <v>0</v>
      </c>
      <c r="K175" s="21"/>
      <c r="L175" s="21"/>
      <c r="M175" s="21"/>
      <c r="N175" s="21"/>
      <c r="O175" s="32"/>
      <c r="P175" s="21"/>
    </row>
    <row r="176" spans="1:16" x14ac:dyDescent="0.15">
      <c r="A176" s="18"/>
      <c r="B176" s="129" t="s">
        <v>27</v>
      </c>
      <c r="C176" s="130"/>
      <c r="D176" s="131"/>
      <c r="E176" s="38">
        <f>SUM(E174:E175)</f>
        <v>0</v>
      </c>
      <c r="F176" s="129" t="s">
        <v>27</v>
      </c>
      <c r="G176" s="131"/>
      <c r="H176" s="132">
        <f>SUM(H174:I175)</f>
        <v>0</v>
      </c>
      <c r="I176" s="133"/>
      <c r="J176" s="86">
        <f>SUM(J174:J175)</f>
        <v>0</v>
      </c>
      <c r="K176" s="87" t="s">
        <v>78</v>
      </c>
      <c r="L176" s="21"/>
      <c r="M176" s="21"/>
      <c r="N176" s="21"/>
      <c r="O176" s="32"/>
      <c r="P176" s="21"/>
    </row>
  </sheetData>
  <mergeCells count="628">
    <mergeCell ref="M138:P139"/>
    <mergeCell ref="M148:P149"/>
    <mergeCell ref="M152:P153"/>
    <mergeCell ref="M156:P157"/>
    <mergeCell ref="M160:P161"/>
    <mergeCell ref="A1:I1"/>
    <mergeCell ref="J2:P2"/>
    <mergeCell ref="B4:E4"/>
    <mergeCell ref="F4:G4"/>
    <mergeCell ref="I4:L4"/>
    <mergeCell ref="C5:E5"/>
    <mergeCell ref="G5:I5"/>
    <mergeCell ref="J5:L5"/>
    <mergeCell ref="M5:P5"/>
    <mergeCell ref="L6:L7"/>
    <mergeCell ref="M6:P7"/>
    <mergeCell ref="C7:E7"/>
    <mergeCell ref="A8:A9"/>
    <mergeCell ref="B8:B9"/>
    <mergeCell ref="D8:E8"/>
    <mergeCell ref="F8:F9"/>
    <mergeCell ref="G8:I9"/>
    <mergeCell ref="J8:K9"/>
    <mergeCell ref="L8:L9"/>
    <mergeCell ref="A6:A7"/>
    <mergeCell ref="B6:B7"/>
    <mergeCell ref="D6:E6"/>
    <mergeCell ref="F6:F7"/>
    <mergeCell ref="G6:I7"/>
    <mergeCell ref="J6:K7"/>
    <mergeCell ref="C11:E11"/>
    <mergeCell ref="A12:A13"/>
    <mergeCell ref="B12:B13"/>
    <mergeCell ref="D12:E12"/>
    <mergeCell ref="F12:F13"/>
    <mergeCell ref="G12:I13"/>
    <mergeCell ref="J12:K13"/>
    <mergeCell ref="M8:P9"/>
    <mergeCell ref="C9:E9"/>
    <mergeCell ref="A10:A11"/>
    <mergeCell ref="B10:B11"/>
    <mergeCell ref="D10:E10"/>
    <mergeCell ref="F10:F11"/>
    <mergeCell ref="G10:I11"/>
    <mergeCell ref="J10:K11"/>
    <mergeCell ref="L10:L11"/>
    <mergeCell ref="M10:P11"/>
    <mergeCell ref="L12:L13"/>
    <mergeCell ref="M12:P13"/>
    <mergeCell ref="C13:E13"/>
    <mergeCell ref="A14:A15"/>
    <mergeCell ref="B14:B15"/>
    <mergeCell ref="D14:E14"/>
    <mergeCell ref="F14:F15"/>
    <mergeCell ref="G14:I15"/>
    <mergeCell ref="J14:K15"/>
    <mergeCell ref="L14:L15"/>
    <mergeCell ref="M14:P15"/>
    <mergeCell ref="C15:E15"/>
    <mergeCell ref="M16:P17"/>
    <mergeCell ref="C17:E17"/>
    <mergeCell ref="A18:A19"/>
    <mergeCell ref="B18:B19"/>
    <mergeCell ref="D18:E18"/>
    <mergeCell ref="F18:F19"/>
    <mergeCell ref="G18:I19"/>
    <mergeCell ref="J18:K19"/>
    <mergeCell ref="L18:L19"/>
    <mergeCell ref="M18:P19"/>
    <mergeCell ref="A16:A17"/>
    <mergeCell ref="B16:B17"/>
    <mergeCell ref="D16:E16"/>
    <mergeCell ref="F16:F17"/>
    <mergeCell ref="G16:I17"/>
    <mergeCell ref="J16:K17"/>
    <mergeCell ref="L16:L17"/>
    <mergeCell ref="C19:E19"/>
    <mergeCell ref="M20:P21"/>
    <mergeCell ref="C21:E21"/>
    <mergeCell ref="A22:A23"/>
    <mergeCell ref="B22:B23"/>
    <mergeCell ref="D22:E22"/>
    <mergeCell ref="F22:F23"/>
    <mergeCell ref="G22:I23"/>
    <mergeCell ref="J22:K23"/>
    <mergeCell ref="L22:L23"/>
    <mergeCell ref="M22:P23"/>
    <mergeCell ref="C23:E23"/>
    <mergeCell ref="A20:A21"/>
    <mergeCell ref="B20:B21"/>
    <mergeCell ref="D20:E20"/>
    <mergeCell ref="F20:F21"/>
    <mergeCell ref="G20:I21"/>
    <mergeCell ref="J20:K21"/>
    <mergeCell ref="L20:L21"/>
    <mergeCell ref="M24:P25"/>
    <mergeCell ref="C25:E25"/>
    <mergeCell ref="A26:A27"/>
    <mergeCell ref="B26:B27"/>
    <mergeCell ref="D26:E26"/>
    <mergeCell ref="F26:F27"/>
    <mergeCell ref="G26:I27"/>
    <mergeCell ref="J26:K27"/>
    <mergeCell ref="L26:L27"/>
    <mergeCell ref="M26:P27"/>
    <mergeCell ref="A24:A25"/>
    <mergeCell ref="B24:B25"/>
    <mergeCell ref="D24:E24"/>
    <mergeCell ref="F24:F25"/>
    <mergeCell ref="G24:I25"/>
    <mergeCell ref="J24:K25"/>
    <mergeCell ref="L24:L25"/>
    <mergeCell ref="C27:E27"/>
    <mergeCell ref="M28:P29"/>
    <mergeCell ref="C29:E29"/>
    <mergeCell ref="A30:A31"/>
    <mergeCell ref="B30:B31"/>
    <mergeCell ref="D30:E30"/>
    <mergeCell ref="F30:F31"/>
    <mergeCell ref="G30:I31"/>
    <mergeCell ref="J30:K31"/>
    <mergeCell ref="L30:L31"/>
    <mergeCell ref="M30:P31"/>
    <mergeCell ref="C31:E31"/>
    <mergeCell ref="A28:A29"/>
    <mergeCell ref="B28:B29"/>
    <mergeCell ref="D28:E28"/>
    <mergeCell ref="F28:F29"/>
    <mergeCell ref="G28:I29"/>
    <mergeCell ref="J28:K29"/>
    <mergeCell ref="L28:L29"/>
    <mergeCell ref="A32:A33"/>
    <mergeCell ref="B32:B33"/>
    <mergeCell ref="D32:E32"/>
    <mergeCell ref="F32:F33"/>
    <mergeCell ref="G32:I33"/>
    <mergeCell ref="J32:K33"/>
    <mergeCell ref="L32:L33"/>
    <mergeCell ref="M32:P33"/>
    <mergeCell ref="C33:E33"/>
    <mergeCell ref="B44:D44"/>
    <mergeCell ref="F44:G44"/>
    <mergeCell ref="H44:I44"/>
    <mergeCell ref="C35:E35"/>
    <mergeCell ref="A36:P36"/>
    <mergeCell ref="A37:P37"/>
    <mergeCell ref="A39:P39"/>
    <mergeCell ref="B41:C41"/>
    <mergeCell ref="D41:E41"/>
    <mergeCell ref="G41:I41"/>
    <mergeCell ref="A34:A35"/>
    <mergeCell ref="B34:B35"/>
    <mergeCell ref="D34:E34"/>
    <mergeCell ref="F34:F35"/>
    <mergeCell ref="G34:I35"/>
    <mergeCell ref="J34:K35"/>
    <mergeCell ref="L34:L35"/>
    <mergeCell ref="M34:P35"/>
    <mergeCell ref="B42:C43"/>
    <mergeCell ref="F42:F43"/>
    <mergeCell ref="H42:I42"/>
    <mergeCell ref="H43:I43"/>
    <mergeCell ref="A45:I45"/>
    <mergeCell ref="J46:P46"/>
    <mergeCell ref="B48:E48"/>
    <mergeCell ref="F48:G48"/>
    <mergeCell ref="I48:L48"/>
    <mergeCell ref="C49:E49"/>
    <mergeCell ref="G49:I49"/>
    <mergeCell ref="J49:L49"/>
    <mergeCell ref="M49:P49"/>
    <mergeCell ref="L50:L51"/>
    <mergeCell ref="M50:P51"/>
    <mergeCell ref="C51:E51"/>
    <mergeCell ref="A52:A53"/>
    <mergeCell ref="B52:B53"/>
    <mergeCell ref="D52:E52"/>
    <mergeCell ref="F52:F53"/>
    <mergeCell ref="G52:I53"/>
    <mergeCell ref="J52:K53"/>
    <mergeCell ref="L52:L53"/>
    <mergeCell ref="A50:A51"/>
    <mergeCell ref="B50:B51"/>
    <mergeCell ref="D50:E50"/>
    <mergeCell ref="F50:F51"/>
    <mergeCell ref="G50:I51"/>
    <mergeCell ref="J50:K51"/>
    <mergeCell ref="C55:E55"/>
    <mergeCell ref="A56:A57"/>
    <mergeCell ref="B56:B57"/>
    <mergeCell ref="D56:E56"/>
    <mergeCell ref="F56:F57"/>
    <mergeCell ref="G56:I57"/>
    <mergeCell ref="M52:P53"/>
    <mergeCell ref="C53:E53"/>
    <mergeCell ref="A54:A55"/>
    <mergeCell ref="B54:B55"/>
    <mergeCell ref="D54:E54"/>
    <mergeCell ref="F54:F55"/>
    <mergeCell ref="G54:I55"/>
    <mergeCell ref="J54:K55"/>
    <mergeCell ref="L54:L55"/>
    <mergeCell ref="M54:P55"/>
    <mergeCell ref="J56:K57"/>
    <mergeCell ref="L56:L57"/>
    <mergeCell ref="M56:P57"/>
    <mergeCell ref="C57:E57"/>
    <mergeCell ref="A58:A59"/>
    <mergeCell ref="B58:B59"/>
    <mergeCell ref="D58:E58"/>
    <mergeCell ref="F58:F59"/>
    <mergeCell ref="G58:I59"/>
    <mergeCell ref="J58:K59"/>
    <mergeCell ref="L58:L59"/>
    <mergeCell ref="M58:P59"/>
    <mergeCell ref="C59:E59"/>
    <mergeCell ref="M60:P61"/>
    <mergeCell ref="C61:E61"/>
    <mergeCell ref="A62:A63"/>
    <mergeCell ref="B62:B63"/>
    <mergeCell ref="D62:E62"/>
    <mergeCell ref="F62:F63"/>
    <mergeCell ref="G62:I63"/>
    <mergeCell ref="J62:K63"/>
    <mergeCell ref="L62:L63"/>
    <mergeCell ref="M62:P63"/>
    <mergeCell ref="A60:A61"/>
    <mergeCell ref="B60:B61"/>
    <mergeCell ref="D60:E60"/>
    <mergeCell ref="F60:F61"/>
    <mergeCell ref="G60:I61"/>
    <mergeCell ref="J60:K61"/>
    <mergeCell ref="L60:L61"/>
    <mergeCell ref="C63:E63"/>
    <mergeCell ref="M64:P65"/>
    <mergeCell ref="C65:E65"/>
    <mergeCell ref="A66:A67"/>
    <mergeCell ref="B66:B67"/>
    <mergeCell ref="D66:E66"/>
    <mergeCell ref="F66:F67"/>
    <mergeCell ref="G66:I67"/>
    <mergeCell ref="J66:K67"/>
    <mergeCell ref="L66:L67"/>
    <mergeCell ref="M66:P67"/>
    <mergeCell ref="C67:E67"/>
    <mergeCell ref="A64:A65"/>
    <mergeCell ref="B64:B65"/>
    <mergeCell ref="D64:E64"/>
    <mergeCell ref="F64:F65"/>
    <mergeCell ref="G64:I65"/>
    <mergeCell ref="J64:K65"/>
    <mergeCell ref="L64:L65"/>
    <mergeCell ref="M68:P69"/>
    <mergeCell ref="C69:E69"/>
    <mergeCell ref="A70:A71"/>
    <mergeCell ref="B70:B71"/>
    <mergeCell ref="D70:E70"/>
    <mergeCell ref="F70:F71"/>
    <mergeCell ref="G70:I71"/>
    <mergeCell ref="J70:K71"/>
    <mergeCell ref="L70:L71"/>
    <mergeCell ref="M70:P71"/>
    <mergeCell ref="A68:A69"/>
    <mergeCell ref="B68:B69"/>
    <mergeCell ref="D68:E68"/>
    <mergeCell ref="F68:F69"/>
    <mergeCell ref="G68:I69"/>
    <mergeCell ref="J68:K69"/>
    <mergeCell ref="L68:L69"/>
    <mergeCell ref="C71:E71"/>
    <mergeCell ref="M72:P73"/>
    <mergeCell ref="C73:E73"/>
    <mergeCell ref="A74:A75"/>
    <mergeCell ref="B74:B75"/>
    <mergeCell ref="D74:E74"/>
    <mergeCell ref="F74:F75"/>
    <mergeCell ref="G74:I75"/>
    <mergeCell ref="J74:K75"/>
    <mergeCell ref="L74:L75"/>
    <mergeCell ref="M74:P75"/>
    <mergeCell ref="C75:E75"/>
    <mergeCell ref="A72:A73"/>
    <mergeCell ref="B72:B73"/>
    <mergeCell ref="D72:E72"/>
    <mergeCell ref="F72:F73"/>
    <mergeCell ref="G72:I73"/>
    <mergeCell ref="J72:K73"/>
    <mergeCell ref="L72:L73"/>
    <mergeCell ref="A76:A77"/>
    <mergeCell ref="B76:B77"/>
    <mergeCell ref="D76:E76"/>
    <mergeCell ref="F76:F77"/>
    <mergeCell ref="G76:I77"/>
    <mergeCell ref="J76:K77"/>
    <mergeCell ref="L76:L77"/>
    <mergeCell ref="M76:P77"/>
    <mergeCell ref="C77:E77"/>
    <mergeCell ref="B88:D88"/>
    <mergeCell ref="F88:G88"/>
    <mergeCell ref="H88:I88"/>
    <mergeCell ref="C79:E79"/>
    <mergeCell ref="B85:C85"/>
    <mergeCell ref="D85:E85"/>
    <mergeCell ref="G85:I85"/>
    <mergeCell ref="A80:P80"/>
    <mergeCell ref="A81:P81"/>
    <mergeCell ref="A83:P83"/>
    <mergeCell ref="A78:A79"/>
    <mergeCell ref="B78:B79"/>
    <mergeCell ref="D78:E78"/>
    <mergeCell ref="F78:F79"/>
    <mergeCell ref="G78:I79"/>
    <mergeCell ref="J78:K79"/>
    <mergeCell ref="L78:L79"/>
    <mergeCell ref="M78:P79"/>
    <mergeCell ref="B86:C87"/>
    <mergeCell ref="F86:F87"/>
    <mergeCell ref="H86:I86"/>
    <mergeCell ref="H87:I87"/>
    <mergeCell ref="A89:I89"/>
    <mergeCell ref="J90:P90"/>
    <mergeCell ref="B92:E92"/>
    <mergeCell ref="F92:G92"/>
    <mergeCell ref="I92:L92"/>
    <mergeCell ref="C93:E93"/>
    <mergeCell ref="G93:I93"/>
    <mergeCell ref="J93:L93"/>
    <mergeCell ref="M93:P93"/>
    <mergeCell ref="L94:L95"/>
    <mergeCell ref="M94:P95"/>
    <mergeCell ref="C95:E95"/>
    <mergeCell ref="A96:A97"/>
    <mergeCell ref="B96:B97"/>
    <mergeCell ref="D96:E96"/>
    <mergeCell ref="F96:F97"/>
    <mergeCell ref="G96:I97"/>
    <mergeCell ref="J96:K97"/>
    <mergeCell ref="L96:L97"/>
    <mergeCell ref="A94:A95"/>
    <mergeCell ref="B94:B95"/>
    <mergeCell ref="D94:E94"/>
    <mergeCell ref="F94:F95"/>
    <mergeCell ref="G94:I95"/>
    <mergeCell ref="J94:K95"/>
    <mergeCell ref="C99:E99"/>
    <mergeCell ref="A100:A101"/>
    <mergeCell ref="B100:B101"/>
    <mergeCell ref="D100:E100"/>
    <mergeCell ref="F100:F101"/>
    <mergeCell ref="G100:I101"/>
    <mergeCell ref="M96:P97"/>
    <mergeCell ref="C97:E97"/>
    <mergeCell ref="A98:A99"/>
    <mergeCell ref="B98:B99"/>
    <mergeCell ref="D98:E98"/>
    <mergeCell ref="F98:F99"/>
    <mergeCell ref="G98:I99"/>
    <mergeCell ref="J98:K99"/>
    <mergeCell ref="L98:L99"/>
    <mergeCell ref="M98:P99"/>
    <mergeCell ref="J100:K101"/>
    <mergeCell ref="L100:L101"/>
    <mergeCell ref="M100:P101"/>
    <mergeCell ref="C101:E101"/>
    <mergeCell ref="A102:A103"/>
    <mergeCell ref="B102:B103"/>
    <mergeCell ref="D102:E102"/>
    <mergeCell ref="F102:F103"/>
    <mergeCell ref="G102:I103"/>
    <mergeCell ref="J102:K103"/>
    <mergeCell ref="L102:L103"/>
    <mergeCell ref="M102:P103"/>
    <mergeCell ref="C103:E103"/>
    <mergeCell ref="M104:P105"/>
    <mergeCell ref="C105:E105"/>
    <mergeCell ref="A106:A107"/>
    <mergeCell ref="B106:B107"/>
    <mergeCell ref="D106:E106"/>
    <mergeCell ref="F106:F107"/>
    <mergeCell ref="G106:I107"/>
    <mergeCell ref="J106:K107"/>
    <mergeCell ref="L106:L107"/>
    <mergeCell ref="M106:P107"/>
    <mergeCell ref="A104:A105"/>
    <mergeCell ref="B104:B105"/>
    <mergeCell ref="D104:E104"/>
    <mergeCell ref="F104:F105"/>
    <mergeCell ref="G104:I105"/>
    <mergeCell ref="J104:K105"/>
    <mergeCell ref="L104:L105"/>
    <mergeCell ref="C107:E107"/>
    <mergeCell ref="M108:P109"/>
    <mergeCell ref="C109:E109"/>
    <mergeCell ref="A110:A111"/>
    <mergeCell ref="B110:B111"/>
    <mergeCell ref="D110:E110"/>
    <mergeCell ref="F110:F111"/>
    <mergeCell ref="G110:I111"/>
    <mergeCell ref="J110:K111"/>
    <mergeCell ref="L110:L111"/>
    <mergeCell ref="M110:P111"/>
    <mergeCell ref="C111:E111"/>
    <mergeCell ref="A108:A109"/>
    <mergeCell ref="B108:B109"/>
    <mergeCell ref="D108:E108"/>
    <mergeCell ref="F108:F109"/>
    <mergeCell ref="G108:I109"/>
    <mergeCell ref="J108:K109"/>
    <mergeCell ref="L108:L109"/>
    <mergeCell ref="M112:P113"/>
    <mergeCell ref="C113:E113"/>
    <mergeCell ref="A114:A115"/>
    <mergeCell ref="B114:B115"/>
    <mergeCell ref="D114:E114"/>
    <mergeCell ref="F114:F115"/>
    <mergeCell ref="G114:I115"/>
    <mergeCell ref="J114:K115"/>
    <mergeCell ref="L114:L115"/>
    <mergeCell ref="M114:P115"/>
    <mergeCell ref="A112:A113"/>
    <mergeCell ref="B112:B113"/>
    <mergeCell ref="D112:E112"/>
    <mergeCell ref="F112:F113"/>
    <mergeCell ref="G112:I113"/>
    <mergeCell ref="J112:K113"/>
    <mergeCell ref="L112:L113"/>
    <mergeCell ref="C115:E115"/>
    <mergeCell ref="M116:P117"/>
    <mergeCell ref="C117:E117"/>
    <mergeCell ref="A118:A119"/>
    <mergeCell ref="B118:B119"/>
    <mergeCell ref="D118:E118"/>
    <mergeCell ref="F118:F119"/>
    <mergeCell ref="G118:I119"/>
    <mergeCell ref="J118:K119"/>
    <mergeCell ref="L118:L119"/>
    <mergeCell ref="M118:P119"/>
    <mergeCell ref="C119:E119"/>
    <mergeCell ref="A116:A117"/>
    <mergeCell ref="B116:B117"/>
    <mergeCell ref="D116:E116"/>
    <mergeCell ref="F116:F117"/>
    <mergeCell ref="G116:I117"/>
    <mergeCell ref="J116:K117"/>
    <mergeCell ref="L116:L117"/>
    <mergeCell ref="A120:A121"/>
    <mergeCell ref="B120:B121"/>
    <mergeCell ref="D120:E120"/>
    <mergeCell ref="F120:F121"/>
    <mergeCell ref="G120:I121"/>
    <mergeCell ref="J120:K121"/>
    <mergeCell ref="L120:L121"/>
    <mergeCell ref="M120:P121"/>
    <mergeCell ref="C121:E121"/>
    <mergeCell ref="B132:D132"/>
    <mergeCell ref="F132:G132"/>
    <mergeCell ref="H132:I132"/>
    <mergeCell ref="C123:E123"/>
    <mergeCell ref="B129:C129"/>
    <mergeCell ref="D129:E129"/>
    <mergeCell ref="G129:I129"/>
    <mergeCell ref="A124:P124"/>
    <mergeCell ref="A125:P125"/>
    <mergeCell ref="A127:P127"/>
    <mergeCell ref="A122:A123"/>
    <mergeCell ref="B122:B123"/>
    <mergeCell ref="D122:E122"/>
    <mergeCell ref="F122:F123"/>
    <mergeCell ref="G122:I123"/>
    <mergeCell ref="J122:K123"/>
    <mergeCell ref="L122:L123"/>
    <mergeCell ref="M122:P123"/>
    <mergeCell ref="B130:C131"/>
    <mergeCell ref="F130:F131"/>
    <mergeCell ref="H130:I130"/>
    <mergeCell ref="H131:I131"/>
    <mergeCell ref="A133:I133"/>
    <mergeCell ref="J134:P134"/>
    <mergeCell ref="B136:E136"/>
    <mergeCell ref="F136:G136"/>
    <mergeCell ref="I136:L136"/>
    <mergeCell ref="C137:E137"/>
    <mergeCell ref="G137:I137"/>
    <mergeCell ref="J137:L137"/>
    <mergeCell ref="M137:P137"/>
    <mergeCell ref="C139:E139"/>
    <mergeCell ref="A140:A141"/>
    <mergeCell ref="B140:B141"/>
    <mergeCell ref="D140:E140"/>
    <mergeCell ref="F140:F141"/>
    <mergeCell ref="G140:I141"/>
    <mergeCell ref="J140:K141"/>
    <mergeCell ref="L140:L141"/>
    <mergeCell ref="A138:A139"/>
    <mergeCell ref="B138:B139"/>
    <mergeCell ref="D138:E138"/>
    <mergeCell ref="F138:F139"/>
    <mergeCell ref="G138:I139"/>
    <mergeCell ref="J138:K139"/>
    <mergeCell ref="L138:L139"/>
    <mergeCell ref="C143:E143"/>
    <mergeCell ref="A144:A145"/>
    <mergeCell ref="B144:B145"/>
    <mergeCell ref="D144:E144"/>
    <mergeCell ref="F144:F145"/>
    <mergeCell ref="G144:I145"/>
    <mergeCell ref="M140:P141"/>
    <mergeCell ref="C141:E141"/>
    <mergeCell ref="A142:A143"/>
    <mergeCell ref="B142:B143"/>
    <mergeCell ref="D142:E142"/>
    <mergeCell ref="F142:F143"/>
    <mergeCell ref="G142:I143"/>
    <mergeCell ref="J142:K143"/>
    <mergeCell ref="L142:L143"/>
    <mergeCell ref="M142:P143"/>
    <mergeCell ref="J144:K145"/>
    <mergeCell ref="L144:L145"/>
    <mergeCell ref="M144:P145"/>
    <mergeCell ref="C145:E145"/>
    <mergeCell ref="A146:A147"/>
    <mergeCell ref="B146:B147"/>
    <mergeCell ref="D146:E146"/>
    <mergeCell ref="F146:F147"/>
    <mergeCell ref="G146:I147"/>
    <mergeCell ref="J146:K147"/>
    <mergeCell ref="L146:L147"/>
    <mergeCell ref="M146:P147"/>
    <mergeCell ref="C147:E147"/>
    <mergeCell ref="C149:E149"/>
    <mergeCell ref="A150:A151"/>
    <mergeCell ref="B150:B151"/>
    <mergeCell ref="D150:E150"/>
    <mergeCell ref="F150:F151"/>
    <mergeCell ref="G150:I151"/>
    <mergeCell ref="J150:K151"/>
    <mergeCell ref="L150:L151"/>
    <mergeCell ref="M150:P151"/>
    <mergeCell ref="A148:A149"/>
    <mergeCell ref="B148:B149"/>
    <mergeCell ref="D148:E148"/>
    <mergeCell ref="F148:F149"/>
    <mergeCell ref="G148:I149"/>
    <mergeCell ref="J148:K149"/>
    <mergeCell ref="L148:L149"/>
    <mergeCell ref="C151:E151"/>
    <mergeCell ref="C153:E153"/>
    <mergeCell ref="A154:A155"/>
    <mergeCell ref="B154:B155"/>
    <mergeCell ref="D154:E154"/>
    <mergeCell ref="F154:F155"/>
    <mergeCell ref="G154:I155"/>
    <mergeCell ref="J154:K155"/>
    <mergeCell ref="L154:L155"/>
    <mergeCell ref="M154:P155"/>
    <mergeCell ref="C155:E155"/>
    <mergeCell ref="A152:A153"/>
    <mergeCell ref="B152:B153"/>
    <mergeCell ref="D152:E152"/>
    <mergeCell ref="F152:F153"/>
    <mergeCell ref="G152:I153"/>
    <mergeCell ref="J152:K153"/>
    <mergeCell ref="L152:L153"/>
    <mergeCell ref="C157:E157"/>
    <mergeCell ref="A158:A159"/>
    <mergeCell ref="B158:B159"/>
    <mergeCell ref="D158:E158"/>
    <mergeCell ref="F158:F159"/>
    <mergeCell ref="G158:I159"/>
    <mergeCell ref="J158:K159"/>
    <mergeCell ref="L158:L159"/>
    <mergeCell ref="M158:P159"/>
    <mergeCell ref="A156:A157"/>
    <mergeCell ref="B156:B157"/>
    <mergeCell ref="D156:E156"/>
    <mergeCell ref="F156:F157"/>
    <mergeCell ref="G156:I157"/>
    <mergeCell ref="J156:K157"/>
    <mergeCell ref="L156:L157"/>
    <mergeCell ref="C159:E159"/>
    <mergeCell ref="C161:E161"/>
    <mergeCell ref="A162:A163"/>
    <mergeCell ref="B162:B163"/>
    <mergeCell ref="D162:E162"/>
    <mergeCell ref="F162:F163"/>
    <mergeCell ref="G162:I163"/>
    <mergeCell ref="J162:K163"/>
    <mergeCell ref="L162:L163"/>
    <mergeCell ref="M162:P163"/>
    <mergeCell ref="C163:E163"/>
    <mergeCell ref="A160:A161"/>
    <mergeCell ref="B160:B161"/>
    <mergeCell ref="D160:E160"/>
    <mergeCell ref="F160:F161"/>
    <mergeCell ref="G160:I161"/>
    <mergeCell ref="J160:K161"/>
    <mergeCell ref="L160:L161"/>
    <mergeCell ref="A164:A165"/>
    <mergeCell ref="B164:B165"/>
    <mergeCell ref="D164:E164"/>
    <mergeCell ref="F164:F165"/>
    <mergeCell ref="G164:I165"/>
    <mergeCell ref="J164:K165"/>
    <mergeCell ref="L164:L165"/>
    <mergeCell ref="M164:P165"/>
    <mergeCell ref="C165:E165"/>
    <mergeCell ref="B176:D176"/>
    <mergeCell ref="F176:G176"/>
    <mergeCell ref="H176:I176"/>
    <mergeCell ref="C167:E167"/>
    <mergeCell ref="A168:P168"/>
    <mergeCell ref="A169:P169"/>
    <mergeCell ref="A166:A167"/>
    <mergeCell ref="B166:B167"/>
    <mergeCell ref="D166:E166"/>
    <mergeCell ref="F166:F167"/>
    <mergeCell ref="G166:I167"/>
    <mergeCell ref="J166:K167"/>
    <mergeCell ref="L166:L167"/>
    <mergeCell ref="M166:P167"/>
    <mergeCell ref="B174:C175"/>
    <mergeCell ref="F174:F175"/>
    <mergeCell ref="H174:I174"/>
    <mergeCell ref="H175:I175"/>
    <mergeCell ref="A171:P171"/>
    <mergeCell ref="B173:C173"/>
    <mergeCell ref="D173:E173"/>
    <mergeCell ref="G173:I173"/>
  </mergeCells>
  <phoneticPr fontId="2"/>
  <dataValidations count="1">
    <dataValidation imeMode="fullKatakana" allowBlank="1" showInputMessage="1" showErrorMessage="1" sqref="D10:E10 D6:E6 D8:E8 D12:E12 D14:E14 D16:E16 D18:E18 D20:E20 D22:E22 D24:E24 D26:E26 D28:E28 D30:E30 D32:E32 D34:E34 D54:E54 D50:E50 D52:E52 D56:E56 D58:E58 D60:E60 D62:E62 D64:E64 D66:E66 D68:E68 D70:E70 D72:E72 D74:E74 D76:E76 D78:E78 D98:E98 D94:E94 D96:E96 D100:E100 D102:E102 D104:E104 D106:E106 D108:E108 D110:E110 D112:E112 D114:E114 D116:E116 D118:E118 D120:E120 D122:E122 D142:E142 D138:E138 D140:E140 D144:E144 D146:E146 D148:E148 D150:E150 D152:E152 D154:E154 D156:E156 D158:E158 D160:E160 D162:E162 D164:E164 D166:E166"/>
  </dataValidations>
  <printOptions horizontalCentered="1"/>
  <pageMargins left="0.59055118110236227" right="0.15748031496062992" top="0.39370078740157483" bottom="0.19685039370078741" header="0.27559055118110237" footer="0.35433070866141736"/>
  <pageSetup paperSize="9" scale="99" orientation="portrait" r:id="rId1"/>
  <headerFooter alignWithMargins="0"/>
  <rowBreaks count="3" manualBreakCount="3">
    <brk id="44" max="16383" man="1"/>
    <brk id="88" max="16383" man="1"/>
    <brk id="132" max="16383" man="1"/>
  </rowBreaks>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14:formula1>
            <xm:f>選択DATA!$C$5:$C$6</xm:f>
          </x14:formula1>
          <xm:sqref>F6:F35 F94:F123 F50:F79 F138:F167</xm:sqref>
        </x14:dataValidation>
        <x14:dataValidation type="list" allowBlank="1" showInputMessage="1" showErrorMessage="1">
          <x14:formula1>
            <xm:f>選択DATA!$F$5:$F$23</xm:f>
          </x14:formula1>
          <xm:sqref>J6:K35 J50:K79 J94:K123 J138:K167</xm:sqref>
        </x14:dataValidation>
        <x14:dataValidation type="list" showInputMessage="1" showErrorMessage="1">
          <x14:formula1>
            <xm:f>選択DATA!$A$5:$A$6</xm:f>
          </x14:formula1>
          <xm:sqref>B6:B35 B94:B123 B50:B79 B138:B167</xm:sqref>
        </x14:dataValidation>
        <x14:dataValidation type="list" showInputMessage="1" showErrorMessage="1">
          <x14:formula1>
            <xm:f>選択DATA!$D$5:$D$8</xm:f>
          </x14:formula1>
          <xm:sqref>G6:I35 G94:I123 G50:I79 G138:I167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76"/>
  <sheetViews>
    <sheetView view="pageBreakPreview" zoomScaleNormal="100" zoomScaleSheetLayoutView="100" workbookViewId="0">
      <selection activeCell="I4" sqref="I4:L4"/>
    </sheetView>
  </sheetViews>
  <sheetFormatPr defaultRowHeight="13.5" x14ac:dyDescent="0.15"/>
  <cols>
    <col min="1" max="1" width="4.5" bestFit="1" customWidth="1"/>
    <col min="2" max="2" width="6.625" customWidth="1"/>
    <col min="3" max="3" width="5.25" customWidth="1"/>
    <col min="4" max="4" width="7.875" customWidth="1"/>
    <col min="5" max="5" width="12.875" customWidth="1"/>
    <col min="6" max="6" width="9.125" customWidth="1"/>
    <col min="7" max="7" width="6.125" customWidth="1"/>
    <col min="8" max="8" width="7.25" customWidth="1"/>
    <col min="9" max="9" width="2.5" customWidth="1"/>
    <col min="10" max="10" width="9.5" customWidth="1"/>
    <col min="11" max="11" width="7.125" customWidth="1"/>
    <col min="12" max="12" width="3.75" customWidth="1"/>
    <col min="13" max="13" width="5.25" customWidth="1"/>
    <col min="14" max="14" width="2.625" customWidth="1"/>
    <col min="15" max="15" width="2.875" customWidth="1"/>
    <col min="16" max="16" width="4" customWidth="1"/>
  </cols>
  <sheetData>
    <row r="1" spans="1:16" s="3" customFormat="1" ht="29.25" customHeight="1" x14ac:dyDescent="0.15">
      <c r="A1" s="97" t="s">
        <v>72</v>
      </c>
      <c r="B1" s="97"/>
      <c r="C1" s="97"/>
      <c r="D1" s="97"/>
      <c r="E1" s="97"/>
      <c r="F1" s="97"/>
      <c r="G1" s="97"/>
      <c r="H1" s="97"/>
      <c r="I1" s="97"/>
      <c r="J1" s="70" t="s">
        <v>18</v>
      </c>
      <c r="K1" s="70"/>
      <c r="L1" s="70"/>
      <c r="M1" s="70"/>
      <c r="N1" s="70"/>
      <c r="O1" s="70"/>
      <c r="P1" s="70"/>
    </row>
    <row r="2" spans="1:16" s="3" customFormat="1" ht="21.75" customHeight="1" x14ac:dyDescent="0.15">
      <c r="A2" s="6"/>
      <c r="B2" s="7"/>
      <c r="C2" s="7"/>
      <c r="D2" s="7"/>
      <c r="E2" s="7"/>
      <c r="F2" s="7"/>
      <c r="G2" s="7"/>
      <c r="H2" s="7"/>
      <c r="I2" s="7"/>
      <c r="J2" s="184" t="s">
        <v>86</v>
      </c>
      <c r="K2" s="184"/>
      <c r="L2" s="184"/>
      <c r="M2" s="184"/>
      <c r="N2" s="184"/>
      <c r="O2" s="184"/>
      <c r="P2" s="184"/>
    </row>
    <row r="3" spans="1:16" s="3" customFormat="1" ht="30.75" customHeight="1" x14ac:dyDescent="0.15">
      <c r="A3" s="8" t="s">
        <v>6</v>
      </c>
      <c r="B3" s="8"/>
      <c r="C3" s="8"/>
      <c r="D3" s="8"/>
      <c r="E3" s="8"/>
      <c r="F3" s="8"/>
      <c r="G3" s="8"/>
      <c r="H3" s="8"/>
      <c r="I3" s="7"/>
      <c r="J3" s="7"/>
      <c r="K3" s="7"/>
      <c r="L3" s="7"/>
      <c r="M3" s="7"/>
      <c r="N3" s="7"/>
      <c r="O3" s="7"/>
      <c r="P3" s="7"/>
    </row>
    <row r="4" spans="1:16" s="4" customFormat="1" ht="36" customHeight="1" x14ac:dyDescent="0.15">
      <c r="A4" s="9"/>
      <c r="B4" s="185"/>
      <c r="C4" s="185"/>
      <c r="D4" s="185"/>
      <c r="E4" s="185"/>
      <c r="F4" s="100" t="s">
        <v>15</v>
      </c>
      <c r="G4" s="100"/>
      <c r="H4" s="71" t="s">
        <v>14</v>
      </c>
      <c r="I4" s="185"/>
      <c r="J4" s="185"/>
      <c r="K4" s="185"/>
      <c r="L4" s="185"/>
      <c r="M4" s="55" t="s">
        <v>4</v>
      </c>
      <c r="N4" s="12"/>
      <c r="O4" s="13"/>
      <c r="P4" s="55"/>
    </row>
    <row r="5" spans="1:16" ht="24" customHeight="1" x14ac:dyDescent="0.15">
      <c r="A5" s="63" t="s">
        <v>1</v>
      </c>
      <c r="B5" s="188" t="s">
        <v>2</v>
      </c>
      <c r="C5" s="189"/>
      <c r="D5" s="196" t="s">
        <v>11</v>
      </c>
      <c r="E5" s="196"/>
      <c r="F5" s="196"/>
      <c r="G5" s="197" t="s">
        <v>3</v>
      </c>
      <c r="H5" s="197"/>
      <c r="I5" s="196" t="s">
        <v>58</v>
      </c>
      <c r="J5" s="196"/>
      <c r="K5" s="196"/>
      <c r="L5" s="178" t="s">
        <v>71</v>
      </c>
      <c r="M5" s="178"/>
      <c r="N5" s="178"/>
      <c r="O5" s="178"/>
      <c r="P5" s="179"/>
    </row>
    <row r="6" spans="1:16" ht="12.75" customHeight="1" x14ac:dyDescent="0.15">
      <c r="A6" s="186">
        <v>1</v>
      </c>
      <c r="B6" s="151"/>
      <c r="C6" s="152"/>
      <c r="D6" s="67" t="s">
        <v>5</v>
      </c>
      <c r="E6" s="198"/>
      <c r="F6" s="199"/>
      <c r="G6" s="194"/>
      <c r="H6" s="194"/>
      <c r="I6" s="195"/>
      <c r="J6" s="195"/>
      <c r="K6" s="195"/>
      <c r="L6" s="190"/>
      <c r="M6" s="190"/>
      <c r="N6" s="190"/>
      <c r="O6" s="190"/>
      <c r="P6" s="191"/>
    </row>
    <row r="7" spans="1:16" ht="27" customHeight="1" x14ac:dyDescent="0.15">
      <c r="A7" s="187"/>
      <c r="B7" s="153"/>
      <c r="C7" s="154"/>
      <c r="D7" s="134"/>
      <c r="E7" s="135"/>
      <c r="F7" s="136"/>
      <c r="G7" s="194"/>
      <c r="H7" s="194"/>
      <c r="I7" s="195"/>
      <c r="J7" s="195"/>
      <c r="K7" s="195"/>
      <c r="L7" s="192"/>
      <c r="M7" s="192"/>
      <c r="N7" s="192"/>
      <c r="O7" s="192"/>
      <c r="P7" s="193"/>
    </row>
    <row r="8" spans="1:16" ht="12.75" customHeight="1" x14ac:dyDescent="0.15">
      <c r="A8" s="186">
        <v>2</v>
      </c>
      <c r="B8" s="151"/>
      <c r="C8" s="152"/>
      <c r="D8" s="67" t="s">
        <v>5</v>
      </c>
      <c r="E8" s="198"/>
      <c r="F8" s="199"/>
      <c r="G8" s="194"/>
      <c r="H8" s="194"/>
      <c r="I8" s="195"/>
      <c r="J8" s="195"/>
      <c r="K8" s="195"/>
      <c r="L8" s="190"/>
      <c r="M8" s="190"/>
      <c r="N8" s="190"/>
      <c r="O8" s="190"/>
      <c r="P8" s="191"/>
    </row>
    <row r="9" spans="1:16" ht="27" customHeight="1" x14ac:dyDescent="0.15">
      <c r="A9" s="187"/>
      <c r="B9" s="153"/>
      <c r="C9" s="154"/>
      <c r="D9" s="134"/>
      <c r="E9" s="135"/>
      <c r="F9" s="136"/>
      <c r="G9" s="194"/>
      <c r="H9" s="194"/>
      <c r="I9" s="195"/>
      <c r="J9" s="195"/>
      <c r="K9" s="195"/>
      <c r="L9" s="192"/>
      <c r="M9" s="192"/>
      <c r="N9" s="192"/>
      <c r="O9" s="192"/>
      <c r="P9" s="193"/>
    </row>
    <row r="10" spans="1:16" ht="12.75" customHeight="1" x14ac:dyDescent="0.15">
      <c r="A10" s="186">
        <v>3</v>
      </c>
      <c r="B10" s="151"/>
      <c r="C10" s="152"/>
      <c r="D10" s="67" t="s">
        <v>5</v>
      </c>
      <c r="E10" s="198"/>
      <c r="F10" s="199"/>
      <c r="G10" s="194"/>
      <c r="H10" s="194"/>
      <c r="I10" s="195"/>
      <c r="J10" s="195"/>
      <c r="K10" s="195"/>
      <c r="L10" s="190"/>
      <c r="M10" s="190"/>
      <c r="N10" s="190"/>
      <c r="O10" s="190"/>
      <c r="P10" s="191"/>
    </row>
    <row r="11" spans="1:16" ht="27" customHeight="1" x14ac:dyDescent="0.15">
      <c r="A11" s="187"/>
      <c r="B11" s="153"/>
      <c r="C11" s="154"/>
      <c r="D11" s="134"/>
      <c r="E11" s="135"/>
      <c r="F11" s="136"/>
      <c r="G11" s="194"/>
      <c r="H11" s="194"/>
      <c r="I11" s="195"/>
      <c r="J11" s="195"/>
      <c r="K11" s="195"/>
      <c r="L11" s="192"/>
      <c r="M11" s="192"/>
      <c r="N11" s="192"/>
      <c r="O11" s="192"/>
      <c r="P11" s="193"/>
    </row>
    <row r="12" spans="1:16" ht="12.75" customHeight="1" x14ac:dyDescent="0.15">
      <c r="A12" s="186">
        <v>4</v>
      </c>
      <c r="B12" s="151"/>
      <c r="C12" s="152"/>
      <c r="D12" s="67" t="s">
        <v>5</v>
      </c>
      <c r="E12" s="198"/>
      <c r="F12" s="199"/>
      <c r="G12" s="194"/>
      <c r="H12" s="194"/>
      <c r="I12" s="195"/>
      <c r="J12" s="195"/>
      <c r="K12" s="195"/>
      <c r="L12" s="190"/>
      <c r="M12" s="190"/>
      <c r="N12" s="190"/>
      <c r="O12" s="190"/>
      <c r="P12" s="191"/>
    </row>
    <row r="13" spans="1:16" ht="27" customHeight="1" x14ac:dyDescent="0.15">
      <c r="A13" s="187"/>
      <c r="B13" s="153"/>
      <c r="C13" s="154"/>
      <c r="D13" s="134"/>
      <c r="E13" s="135"/>
      <c r="F13" s="136"/>
      <c r="G13" s="194"/>
      <c r="H13" s="194"/>
      <c r="I13" s="195"/>
      <c r="J13" s="195"/>
      <c r="K13" s="195"/>
      <c r="L13" s="192"/>
      <c r="M13" s="192"/>
      <c r="N13" s="192"/>
      <c r="O13" s="192"/>
      <c r="P13" s="193"/>
    </row>
    <row r="14" spans="1:16" ht="12.75" customHeight="1" x14ac:dyDescent="0.15">
      <c r="A14" s="186">
        <v>5</v>
      </c>
      <c r="B14" s="151"/>
      <c r="C14" s="152"/>
      <c r="D14" s="67" t="s">
        <v>5</v>
      </c>
      <c r="E14" s="198"/>
      <c r="F14" s="199"/>
      <c r="G14" s="194"/>
      <c r="H14" s="194"/>
      <c r="I14" s="195"/>
      <c r="J14" s="195"/>
      <c r="K14" s="195"/>
      <c r="L14" s="190"/>
      <c r="M14" s="190"/>
      <c r="N14" s="190"/>
      <c r="O14" s="190"/>
      <c r="P14" s="191"/>
    </row>
    <row r="15" spans="1:16" ht="27" customHeight="1" x14ac:dyDescent="0.15">
      <c r="A15" s="187"/>
      <c r="B15" s="153"/>
      <c r="C15" s="154"/>
      <c r="D15" s="134"/>
      <c r="E15" s="135"/>
      <c r="F15" s="136"/>
      <c r="G15" s="194"/>
      <c r="H15" s="194"/>
      <c r="I15" s="195"/>
      <c r="J15" s="195"/>
      <c r="K15" s="195"/>
      <c r="L15" s="192"/>
      <c r="M15" s="192"/>
      <c r="N15" s="192"/>
      <c r="O15" s="192"/>
      <c r="P15" s="193"/>
    </row>
    <row r="16" spans="1:16" ht="12.75" customHeight="1" x14ac:dyDescent="0.15">
      <c r="A16" s="186">
        <v>6</v>
      </c>
      <c r="B16" s="151"/>
      <c r="C16" s="152"/>
      <c r="D16" s="67" t="s">
        <v>5</v>
      </c>
      <c r="E16" s="198"/>
      <c r="F16" s="199"/>
      <c r="G16" s="194"/>
      <c r="H16" s="194"/>
      <c r="I16" s="195"/>
      <c r="J16" s="195"/>
      <c r="K16" s="195"/>
      <c r="L16" s="190"/>
      <c r="M16" s="190"/>
      <c r="N16" s="190"/>
      <c r="O16" s="190"/>
      <c r="P16" s="191"/>
    </row>
    <row r="17" spans="1:16" ht="27" customHeight="1" x14ac:dyDescent="0.15">
      <c r="A17" s="187"/>
      <c r="B17" s="153"/>
      <c r="C17" s="154"/>
      <c r="D17" s="134"/>
      <c r="E17" s="135"/>
      <c r="F17" s="136"/>
      <c r="G17" s="194"/>
      <c r="H17" s="194"/>
      <c r="I17" s="195"/>
      <c r="J17" s="195"/>
      <c r="K17" s="195"/>
      <c r="L17" s="192"/>
      <c r="M17" s="192"/>
      <c r="N17" s="192"/>
      <c r="O17" s="192"/>
      <c r="P17" s="193"/>
    </row>
    <row r="18" spans="1:16" ht="12.75" customHeight="1" x14ac:dyDescent="0.15">
      <c r="A18" s="186">
        <v>7</v>
      </c>
      <c r="B18" s="151"/>
      <c r="C18" s="152"/>
      <c r="D18" s="67" t="s">
        <v>5</v>
      </c>
      <c r="E18" s="198"/>
      <c r="F18" s="199"/>
      <c r="G18" s="194"/>
      <c r="H18" s="194"/>
      <c r="I18" s="195"/>
      <c r="J18" s="195"/>
      <c r="K18" s="195"/>
      <c r="L18" s="190"/>
      <c r="M18" s="190"/>
      <c r="N18" s="190"/>
      <c r="O18" s="190"/>
      <c r="P18" s="191"/>
    </row>
    <row r="19" spans="1:16" ht="27" customHeight="1" x14ac:dyDescent="0.15">
      <c r="A19" s="187"/>
      <c r="B19" s="153"/>
      <c r="C19" s="154"/>
      <c r="D19" s="134"/>
      <c r="E19" s="135"/>
      <c r="F19" s="136"/>
      <c r="G19" s="194"/>
      <c r="H19" s="194"/>
      <c r="I19" s="195"/>
      <c r="J19" s="195"/>
      <c r="K19" s="195"/>
      <c r="L19" s="192"/>
      <c r="M19" s="192"/>
      <c r="N19" s="192"/>
      <c r="O19" s="192"/>
      <c r="P19" s="193"/>
    </row>
    <row r="20" spans="1:16" ht="12.75" customHeight="1" x14ac:dyDescent="0.15">
      <c r="A20" s="186">
        <v>8</v>
      </c>
      <c r="B20" s="151"/>
      <c r="C20" s="152"/>
      <c r="D20" s="67" t="s">
        <v>5</v>
      </c>
      <c r="E20" s="198"/>
      <c r="F20" s="199"/>
      <c r="G20" s="194"/>
      <c r="H20" s="194"/>
      <c r="I20" s="195"/>
      <c r="J20" s="195"/>
      <c r="K20" s="195"/>
      <c r="L20" s="190"/>
      <c r="M20" s="190"/>
      <c r="N20" s="190"/>
      <c r="O20" s="190"/>
      <c r="P20" s="191"/>
    </row>
    <row r="21" spans="1:16" ht="27" customHeight="1" x14ac:dyDescent="0.15">
      <c r="A21" s="187"/>
      <c r="B21" s="153"/>
      <c r="C21" s="154"/>
      <c r="D21" s="134"/>
      <c r="E21" s="135"/>
      <c r="F21" s="136"/>
      <c r="G21" s="194"/>
      <c r="H21" s="194"/>
      <c r="I21" s="195"/>
      <c r="J21" s="195"/>
      <c r="K21" s="195"/>
      <c r="L21" s="192"/>
      <c r="M21" s="192"/>
      <c r="N21" s="192"/>
      <c r="O21" s="192"/>
      <c r="P21" s="193"/>
    </row>
    <row r="22" spans="1:16" ht="12.75" customHeight="1" x14ac:dyDescent="0.15">
      <c r="A22" s="186">
        <v>9</v>
      </c>
      <c r="B22" s="151"/>
      <c r="C22" s="152"/>
      <c r="D22" s="67" t="s">
        <v>5</v>
      </c>
      <c r="E22" s="198"/>
      <c r="F22" s="199"/>
      <c r="G22" s="194"/>
      <c r="H22" s="194"/>
      <c r="I22" s="195"/>
      <c r="J22" s="195"/>
      <c r="K22" s="195"/>
      <c r="L22" s="190"/>
      <c r="M22" s="190"/>
      <c r="N22" s="190"/>
      <c r="O22" s="190"/>
      <c r="P22" s="191"/>
    </row>
    <row r="23" spans="1:16" ht="27" customHeight="1" x14ac:dyDescent="0.15">
      <c r="A23" s="187"/>
      <c r="B23" s="153"/>
      <c r="C23" s="154"/>
      <c r="D23" s="134"/>
      <c r="E23" s="135"/>
      <c r="F23" s="136"/>
      <c r="G23" s="194"/>
      <c r="H23" s="194"/>
      <c r="I23" s="195"/>
      <c r="J23" s="195"/>
      <c r="K23" s="195"/>
      <c r="L23" s="192"/>
      <c r="M23" s="192"/>
      <c r="N23" s="192"/>
      <c r="O23" s="192"/>
      <c r="P23" s="193"/>
    </row>
    <row r="24" spans="1:16" ht="12.75" customHeight="1" x14ac:dyDescent="0.15">
      <c r="A24" s="186">
        <v>10</v>
      </c>
      <c r="B24" s="151"/>
      <c r="C24" s="152"/>
      <c r="D24" s="67" t="s">
        <v>5</v>
      </c>
      <c r="E24" s="198"/>
      <c r="F24" s="199"/>
      <c r="G24" s="194"/>
      <c r="H24" s="194"/>
      <c r="I24" s="195"/>
      <c r="J24" s="195"/>
      <c r="K24" s="195"/>
      <c r="L24" s="190"/>
      <c r="M24" s="190"/>
      <c r="N24" s="190"/>
      <c r="O24" s="190"/>
      <c r="P24" s="191"/>
    </row>
    <row r="25" spans="1:16" ht="27" customHeight="1" x14ac:dyDescent="0.15">
      <c r="A25" s="187"/>
      <c r="B25" s="153"/>
      <c r="C25" s="154"/>
      <c r="D25" s="134"/>
      <c r="E25" s="135"/>
      <c r="F25" s="136"/>
      <c r="G25" s="194"/>
      <c r="H25" s="194"/>
      <c r="I25" s="195"/>
      <c r="J25" s="195"/>
      <c r="K25" s="195"/>
      <c r="L25" s="192"/>
      <c r="M25" s="192"/>
      <c r="N25" s="192"/>
      <c r="O25" s="192"/>
      <c r="P25" s="193"/>
    </row>
    <row r="26" spans="1:16" ht="12.75" customHeight="1" x14ac:dyDescent="0.15">
      <c r="A26" s="186">
        <v>11</v>
      </c>
      <c r="B26" s="151"/>
      <c r="C26" s="152"/>
      <c r="D26" s="67" t="s">
        <v>5</v>
      </c>
      <c r="E26" s="198"/>
      <c r="F26" s="199"/>
      <c r="G26" s="194"/>
      <c r="H26" s="194"/>
      <c r="I26" s="195"/>
      <c r="J26" s="195"/>
      <c r="K26" s="195"/>
      <c r="L26" s="190"/>
      <c r="M26" s="190"/>
      <c r="N26" s="190"/>
      <c r="O26" s="190"/>
      <c r="P26" s="191"/>
    </row>
    <row r="27" spans="1:16" ht="27" customHeight="1" x14ac:dyDescent="0.15">
      <c r="A27" s="187"/>
      <c r="B27" s="153"/>
      <c r="C27" s="154"/>
      <c r="D27" s="134"/>
      <c r="E27" s="135"/>
      <c r="F27" s="136"/>
      <c r="G27" s="194"/>
      <c r="H27" s="194"/>
      <c r="I27" s="195"/>
      <c r="J27" s="195"/>
      <c r="K27" s="195"/>
      <c r="L27" s="192"/>
      <c r="M27" s="192"/>
      <c r="N27" s="192"/>
      <c r="O27" s="192"/>
      <c r="P27" s="193"/>
    </row>
    <row r="28" spans="1:16" ht="12.75" customHeight="1" x14ac:dyDescent="0.15">
      <c r="A28" s="186">
        <v>12</v>
      </c>
      <c r="B28" s="151"/>
      <c r="C28" s="152"/>
      <c r="D28" s="67" t="s">
        <v>5</v>
      </c>
      <c r="E28" s="198"/>
      <c r="F28" s="199"/>
      <c r="G28" s="194"/>
      <c r="H28" s="194"/>
      <c r="I28" s="195"/>
      <c r="J28" s="195"/>
      <c r="K28" s="195"/>
      <c r="L28" s="190"/>
      <c r="M28" s="190"/>
      <c r="N28" s="190"/>
      <c r="O28" s="190"/>
      <c r="P28" s="191"/>
    </row>
    <row r="29" spans="1:16" ht="27" customHeight="1" x14ac:dyDescent="0.15">
      <c r="A29" s="187"/>
      <c r="B29" s="153"/>
      <c r="C29" s="154"/>
      <c r="D29" s="134"/>
      <c r="E29" s="135"/>
      <c r="F29" s="136"/>
      <c r="G29" s="194"/>
      <c r="H29" s="194"/>
      <c r="I29" s="195"/>
      <c r="J29" s="195"/>
      <c r="K29" s="195"/>
      <c r="L29" s="192"/>
      <c r="M29" s="192"/>
      <c r="N29" s="192"/>
      <c r="O29" s="192"/>
      <c r="P29" s="193"/>
    </row>
    <row r="30" spans="1:16" ht="12.75" customHeight="1" x14ac:dyDescent="0.15">
      <c r="A30" s="186">
        <v>13</v>
      </c>
      <c r="B30" s="151"/>
      <c r="C30" s="152"/>
      <c r="D30" s="67" t="s">
        <v>5</v>
      </c>
      <c r="E30" s="198"/>
      <c r="F30" s="199"/>
      <c r="G30" s="194"/>
      <c r="H30" s="194"/>
      <c r="I30" s="195"/>
      <c r="J30" s="195"/>
      <c r="K30" s="195"/>
      <c r="L30" s="190"/>
      <c r="M30" s="190"/>
      <c r="N30" s="190"/>
      <c r="O30" s="190"/>
      <c r="P30" s="191"/>
    </row>
    <row r="31" spans="1:16" ht="27" customHeight="1" x14ac:dyDescent="0.15">
      <c r="A31" s="187"/>
      <c r="B31" s="153"/>
      <c r="C31" s="154"/>
      <c r="D31" s="134"/>
      <c r="E31" s="135"/>
      <c r="F31" s="136"/>
      <c r="G31" s="194"/>
      <c r="H31" s="194"/>
      <c r="I31" s="195"/>
      <c r="J31" s="195"/>
      <c r="K31" s="195"/>
      <c r="L31" s="192"/>
      <c r="M31" s="192"/>
      <c r="N31" s="192"/>
      <c r="O31" s="192"/>
      <c r="P31" s="193"/>
    </row>
    <row r="32" spans="1:16" ht="12.75" customHeight="1" x14ac:dyDescent="0.15">
      <c r="A32" s="186">
        <v>14</v>
      </c>
      <c r="B32" s="151"/>
      <c r="C32" s="152"/>
      <c r="D32" s="67" t="s">
        <v>5</v>
      </c>
      <c r="E32" s="198"/>
      <c r="F32" s="199"/>
      <c r="G32" s="194"/>
      <c r="H32" s="194"/>
      <c r="I32" s="195"/>
      <c r="J32" s="195"/>
      <c r="K32" s="195"/>
      <c r="L32" s="190"/>
      <c r="M32" s="190"/>
      <c r="N32" s="190"/>
      <c r="O32" s="190"/>
      <c r="P32" s="191"/>
    </row>
    <row r="33" spans="1:17" ht="27" customHeight="1" x14ac:dyDescent="0.15">
      <c r="A33" s="187"/>
      <c r="B33" s="153"/>
      <c r="C33" s="154"/>
      <c r="D33" s="134"/>
      <c r="E33" s="135"/>
      <c r="F33" s="136"/>
      <c r="G33" s="194"/>
      <c r="H33" s="194"/>
      <c r="I33" s="195"/>
      <c r="J33" s="195"/>
      <c r="K33" s="195"/>
      <c r="L33" s="192"/>
      <c r="M33" s="192"/>
      <c r="N33" s="192"/>
      <c r="O33" s="192"/>
      <c r="P33" s="193"/>
    </row>
    <row r="34" spans="1:17" ht="12.75" customHeight="1" x14ac:dyDescent="0.15">
      <c r="A34" s="186">
        <v>15</v>
      </c>
      <c r="B34" s="151"/>
      <c r="C34" s="152"/>
      <c r="D34" s="67" t="s">
        <v>5</v>
      </c>
      <c r="E34" s="198"/>
      <c r="F34" s="199"/>
      <c r="G34" s="194"/>
      <c r="H34" s="194"/>
      <c r="I34" s="195"/>
      <c r="J34" s="195"/>
      <c r="K34" s="195"/>
      <c r="L34" s="190"/>
      <c r="M34" s="190"/>
      <c r="N34" s="190"/>
      <c r="O34" s="190"/>
      <c r="P34" s="191"/>
    </row>
    <row r="35" spans="1:17" ht="27" customHeight="1" x14ac:dyDescent="0.15">
      <c r="A35" s="187"/>
      <c r="B35" s="153"/>
      <c r="C35" s="154"/>
      <c r="D35" s="134"/>
      <c r="E35" s="135"/>
      <c r="F35" s="136"/>
      <c r="G35" s="194"/>
      <c r="H35" s="194"/>
      <c r="I35" s="195"/>
      <c r="J35" s="195"/>
      <c r="K35" s="195"/>
      <c r="L35" s="192"/>
      <c r="M35" s="192"/>
      <c r="N35" s="192"/>
      <c r="O35" s="192"/>
      <c r="P35" s="193"/>
    </row>
    <row r="36" spans="1:17" s="56" customFormat="1" ht="15.75" customHeight="1" x14ac:dyDescent="0.15">
      <c r="A36" s="137" t="s">
        <v>74</v>
      </c>
      <c r="B36" s="137"/>
      <c r="C36" s="137"/>
      <c r="D36" s="137"/>
      <c r="E36" s="137"/>
      <c r="F36" s="137"/>
      <c r="G36" s="137"/>
      <c r="H36" s="137"/>
      <c r="I36" s="137"/>
      <c r="J36" s="137"/>
      <c r="K36" s="137"/>
      <c r="L36" s="137"/>
      <c r="M36" s="137"/>
      <c r="N36" s="137"/>
      <c r="O36" s="137"/>
      <c r="P36" s="137"/>
    </row>
    <row r="37" spans="1:17" s="56" customFormat="1" ht="15.75" customHeight="1" x14ac:dyDescent="0.15">
      <c r="A37" s="138" t="s">
        <v>52</v>
      </c>
      <c r="B37" s="138"/>
      <c r="C37" s="138"/>
      <c r="D37" s="138"/>
      <c r="E37" s="138"/>
      <c r="F37" s="138"/>
      <c r="G37" s="138"/>
      <c r="H37" s="138"/>
      <c r="I37" s="138"/>
      <c r="J37" s="138"/>
      <c r="K37" s="138"/>
      <c r="L37" s="138"/>
      <c r="M37" s="138"/>
      <c r="N37" s="138"/>
      <c r="O37" s="138"/>
      <c r="P37" s="138"/>
    </row>
    <row r="38" spans="1:17" s="56" customFormat="1" ht="15.75" customHeight="1" x14ac:dyDescent="0.15">
      <c r="A38" s="72" t="s">
        <v>69</v>
      </c>
      <c r="B38" s="72"/>
      <c r="C38" s="72"/>
      <c r="D38" s="72"/>
      <c r="E38" s="72"/>
      <c r="F38" s="72"/>
      <c r="G38" s="72"/>
      <c r="H38" s="72"/>
      <c r="I38" s="72"/>
      <c r="J38" s="72"/>
      <c r="K38" s="72"/>
      <c r="L38" s="72"/>
      <c r="M38" s="72"/>
      <c r="N38" s="72"/>
      <c r="O38" s="72"/>
      <c r="P38" s="72"/>
    </row>
    <row r="39" spans="1:17" s="56" customFormat="1" ht="9.9499999999999993" customHeight="1" x14ac:dyDescent="0.15">
      <c r="A39" s="138"/>
      <c r="B39" s="138"/>
      <c r="C39" s="138"/>
      <c r="D39" s="138"/>
      <c r="E39" s="138"/>
      <c r="F39" s="138"/>
      <c r="G39" s="138"/>
      <c r="H39" s="138"/>
      <c r="I39" s="138"/>
      <c r="J39" s="138"/>
      <c r="K39" s="138"/>
      <c r="L39" s="138"/>
      <c r="M39" s="138"/>
      <c r="N39" s="138"/>
      <c r="O39" s="138"/>
      <c r="P39" s="138"/>
    </row>
    <row r="40" spans="1:17" s="56" customFormat="1" ht="9.9499999999999993" customHeight="1" x14ac:dyDescent="0.15">
      <c r="A40" s="72"/>
      <c r="B40" s="72"/>
      <c r="C40" s="72"/>
      <c r="D40" s="72"/>
      <c r="E40" s="72"/>
      <c r="F40" s="72"/>
      <c r="G40" s="72"/>
      <c r="H40" s="72"/>
      <c r="I40" s="72"/>
      <c r="J40" s="200"/>
      <c r="K40" s="200"/>
      <c r="L40" s="200"/>
      <c r="M40" s="200"/>
      <c r="N40" s="200"/>
      <c r="O40" s="200"/>
      <c r="P40" s="200"/>
    </row>
    <row r="41" spans="1:17" s="3" customFormat="1" ht="13.5" customHeight="1" x14ac:dyDescent="0.15">
      <c r="A41" s="22"/>
      <c r="B41" s="163" t="s">
        <v>22</v>
      </c>
      <c r="C41" s="164"/>
      <c r="D41" s="171" t="s">
        <v>28</v>
      </c>
      <c r="E41" s="172"/>
      <c r="F41" s="78" t="s">
        <v>75</v>
      </c>
      <c r="G41" s="173" t="s">
        <v>28</v>
      </c>
      <c r="H41" s="174"/>
      <c r="I41" s="164"/>
      <c r="J41" s="77" t="s">
        <v>30</v>
      </c>
      <c r="K41" s="81"/>
      <c r="L41" s="81"/>
      <c r="M41" s="81"/>
      <c r="N41" s="81"/>
      <c r="O41" s="81"/>
      <c r="P41" s="81"/>
    </row>
    <row r="42" spans="1:17" s="3" customFormat="1" x14ac:dyDescent="0.15">
      <c r="A42" s="22"/>
      <c r="B42" s="163" t="s">
        <v>24</v>
      </c>
      <c r="C42" s="164"/>
      <c r="D42" s="74" t="s">
        <v>25</v>
      </c>
      <c r="E42" s="43">
        <f>SUMPRODUCT((B6:B35="進学")*(G6:G35="男"))</f>
        <v>0</v>
      </c>
      <c r="F42" s="163" t="s">
        <v>23</v>
      </c>
      <c r="G42" s="41" t="s">
        <v>25</v>
      </c>
      <c r="H42" s="167">
        <f>SUMPRODUCT((B6:B35="特進")*(G6:G35="男"))</f>
        <v>0</v>
      </c>
      <c r="I42" s="168"/>
      <c r="J42" s="84">
        <f>SUM(E42,H42)</f>
        <v>0</v>
      </c>
      <c r="K42" s="82"/>
      <c r="L42" s="80"/>
      <c r="M42" s="80"/>
      <c r="N42" s="83"/>
      <c r="O42" s="83"/>
      <c r="P42" s="83"/>
    </row>
    <row r="43" spans="1:17" s="3" customFormat="1" x14ac:dyDescent="0.15">
      <c r="A43" s="22"/>
      <c r="B43" s="165"/>
      <c r="C43" s="166"/>
      <c r="D43" s="75" t="s">
        <v>26</v>
      </c>
      <c r="E43" s="44">
        <f>SUMPRODUCT((B6:B35="進学")*(G6:G35="女"))</f>
        <v>0</v>
      </c>
      <c r="F43" s="165"/>
      <c r="G43" s="42" t="s">
        <v>26</v>
      </c>
      <c r="H43" s="169">
        <f>SUMPRODUCT((B6:B35="特進")*(G6:G35="女"))</f>
        <v>0</v>
      </c>
      <c r="I43" s="170"/>
      <c r="J43" s="85">
        <f>SUM(E43,H43)</f>
        <v>0</v>
      </c>
      <c r="K43" s="82"/>
      <c r="L43" s="80"/>
      <c r="M43" s="80"/>
      <c r="N43" s="81"/>
      <c r="O43" s="81"/>
      <c r="P43" s="81"/>
    </row>
    <row r="44" spans="1:17" x14ac:dyDescent="0.15">
      <c r="A44" s="18"/>
      <c r="B44" s="129" t="s">
        <v>27</v>
      </c>
      <c r="C44" s="130"/>
      <c r="D44" s="131"/>
      <c r="E44" s="38">
        <f>SUM(E42:E43)</f>
        <v>0</v>
      </c>
      <c r="F44" s="129" t="s">
        <v>27</v>
      </c>
      <c r="G44" s="131"/>
      <c r="H44" s="132">
        <f>SUM(H42:I43)</f>
        <v>0</v>
      </c>
      <c r="I44" s="133"/>
      <c r="J44" s="86">
        <f>SUM(J42:J43)</f>
        <v>0</v>
      </c>
      <c r="K44" s="201" t="s">
        <v>76</v>
      </c>
      <c r="L44" s="201"/>
      <c r="M44" s="201"/>
      <c r="N44" s="201"/>
      <c r="O44" s="201"/>
      <c r="P44" s="201"/>
      <c r="Q44" s="201"/>
    </row>
    <row r="45" spans="1:17" s="3" customFormat="1" ht="29.25" customHeight="1" x14ac:dyDescent="0.15">
      <c r="A45" s="97" t="s">
        <v>72</v>
      </c>
      <c r="B45" s="97"/>
      <c r="C45" s="97"/>
      <c r="D45" s="97"/>
      <c r="E45" s="97"/>
      <c r="F45" s="97"/>
      <c r="G45" s="97"/>
      <c r="H45" s="97"/>
      <c r="I45" s="97"/>
      <c r="J45" s="73" t="s">
        <v>18</v>
      </c>
      <c r="K45" s="73"/>
      <c r="L45" s="73"/>
      <c r="M45" s="73"/>
      <c r="N45" s="73"/>
      <c r="O45" s="73"/>
      <c r="P45" s="73"/>
    </row>
    <row r="46" spans="1:17" s="3" customFormat="1" ht="21.75" customHeight="1" x14ac:dyDescent="0.15">
      <c r="A46" s="6"/>
      <c r="B46" s="7"/>
      <c r="C46" s="7"/>
      <c r="D46" s="7"/>
      <c r="E46" s="7"/>
      <c r="F46" s="7"/>
      <c r="G46" s="7"/>
      <c r="H46" s="7"/>
      <c r="I46" s="7"/>
      <c r="J46" s="98" t="str">
        <f>+J2</f>
        <v>　　　　　令和 ４ 年 １ 月　　日</v>
      </c>
      <c r="K46" s="98"/>
      <c r="L46" s="98"/>
      <c r="M46" s="98"/>
      <c r="N46" s="98"/>
      <c r="O46" s="98"/>
      <c r="P46" s="98"/>
    </row>
    <row r="47" spans="1:17" s="3" customFormat="1" ht="30.75" customHeight="1" x14ac:dyDescent="0.15">
      <c r="A47" s="8" t="s">
        <v>6</v>
      </c>
      <c r="B47" s="8"/>
      <c r="C47" s="8"/>
      <c r="D47" s="8"/>
      <c r="E47" s="8"/>
      <c r="F47" s="8"/>
      <c r="G47" s="8"/>
      <c r="H47" s="8"/>
      <c r="I47" s="7"/>
      <c r="J47" s="7"/>
      <c r="K47" s="7"/>
      <c r="L47" s="7"/>
      <c r="M47" s="7"/>
      <c r="N47" s="7"/>
      <c r="O47" s="7"/>
      <c r="P47" s="7"/>
    </row>
    <row r="48" spans="1:17" s="4" customFormat="1" ht="36" customHeight="1" x14ac:dyDescent="0.15">
      <c r="A48" s="9"/>
      <c r="B48" s="99" t="str">
        <f>IF(B4=0," ",B4)</f>
        <v xml:space="preserve"> </v>
      </c>
      <c r="C48" s="99"/>
      <c r="D48" s="99"/>
      <c r="E48" s="99"/>
      <c r="F48" s="100" t="s">
        <v>15</v>
      </c>
      <c r="G48" s="100"/>
      <c r="H48" s="71" t="s">
        <v>14</v>
      </c>
      <c r="I48" s="99" t="str">
        <f>IF(I4=0," ",I4)</f>
        <v xml:space="preserve"> </v>
      </c>
      <c r="J48" s="99"/>
      <c r="K48" s="99"/>
      <c r="L48" s="99"/>
      <c r="M48" s="55" t="s">
        <v>4</v>
      </c>
      <c r="N48" s="12"/>
      <c r="O48" s="13"/>
      <c r="P48" s="55"/>
    </row>
    <row r="49" spans="1:16" ht="33" customHeight="1" x14ac:dyDescent="0.15">
      <c r="A49" s="63" t="s">
        <v>1</v>
      </c>
      <c r="B49" s="188" t="s">
        <v>2</v>
      </c>
      <c r="C49" s="189"/>
      <c r="D49" s="196" t="s">
        <v>11</v>
      </c>
      <c r="E49" s="196"/>
      <c r="F49" s="196"/>
      <c r="G49" s="197" t="s">
        <v>3</v>
      </c>
      <c r="H49" s="197"/>
      <c r="I49" s="196" t="s">
        <v>58</v>
      </c>
      <c r="J49" s="196"/>
      <c r="K49" s="196"/>
      <c r="L49" s="178" t="s">
        <v>71</v>
      </c>
      <c r="M49" s="178"/>
      <c r="N49" s="178"/>
      <c r="O49" s="178"/>
      <c r="P49" s="179"/>
    </row>
    <row r="50" spans="1:16" ht="12.75" customHeight="1" x14ac:dyDescent="0.15">
      <c r="A50" s="186">
        <v>16</v>
      </c>
      <c r="B50" s="151"/>
      <c r="C50" s="152"/>
      <c r="D50" s="67" t="s">
        <v>10</v>
      </c>
      <c r="E50" s="198"/>
      <c r="F50" s="199"/>
      <c r="G50" s="194"/>
      <c r="H50" s="194"/>
      <c r="I50" s="195"/>
      <c r="J50" s="195"/>
      <c r="K50" s="195"/>
      <c r="L50" s="190"/>
      <c r="M50" s="190"/>
      <c r="N50" s="190"/>
      <c r="O50" s="190"/>
      <c r="P50" s="191"/>
    </row>
    <row r="51" spans="1:16" ht="27" customHeight="1" x14ac:dyDescent="0.15">
      <c r="A51" s="187"/>
      <c r="B51" s="153"/>
      <c r="C51" s="154"/>
      <c r="D51" s="134"/>
      <c r="E51" s="135"/>
      <c r="F51" s="136"/>
      <c r="G51" s="194"/>
      <c r="H51" s="194"/>
      <c r="I51" s="195"/>
      <c r="J51" s="195"/>
      <c r="K51" s="195"/>
      <c r="L51" s="192"/>
      <c r="M51" s="192"/>
      <c r="N51" s="192"/>
      <c r="O51" s="192"/>
      <c r="P51" s="193"/>
    </row>
    <row r="52" spans="1:16" ht="12.75" customHeight="1" x14ac:dyDescent="0.15">
      <c r="A52" s="186">
        <v>17</v>
      </c>
      <c r="B52" s="151"/>
      <c r="C52" s="152"/>
      <c r="D52" s="67" t="s">
        <v>5</v>
      </c>
      <c r="E52" s="198"/>
      <c r="F52" s="199"/>
      <c r="G52" s="194"/>
      <c r="H52" s="194"/>
      <c r="I52" s="195"/>
      <c r="J52" s="195"/>
      <c r="K52" s="195"/>
      <c r="L52" s="190"/>
      <c r="M52" s="190"/>
      <c r="N52" s="190"/>
      <c r="O52" s="190"/>
      <c r="P52" s="191"/>
    </row>
    <row r="53" spans="1:16" ht="27" customHeight="1" x14ac:dyDescent="0.15">
      <c r="A53" s="187"/>
      <c r="B53" s="153"/>
      <c r="C53" s="154"/>
      <c r="D53" s="134"/>
      <c r="E53" s="135"/>
      <c r="F53" s="136"/>
      <c r="G53" s="194"/>
      <c r="H53" s="194"/>
      <c r="I53" s="195"/>
      <c r="J53" s="195"/>
      <c r="K53" s="195"/>
      <c r="L53" s="192"/>
      <c r="M53" s="192"/>
      <c r="N53" s="192"/>
      <c r="O53" s="192"/>
      <c r="P53" s="193"/>
    </row>
    <row r="54" spans="1:16" ht="12.75" customHeight="1" x14ac:dyDescent="0.15">
      <c r="A54" s="186">
        <v>18</v>
      </c>
      <c r="B54" s="151"/>
      <c r="C54" s="152"/>
      <c r="D54" s="67" t="s">
        <v>5</v>
      </c>
      <c r="E54" s="198"/>
      <c r="F54" s="199"/>
      <c r="G54" s="194"/>
      <c r="H54" s="194"/>
      <c r="I54" s="195"/>
      <c r="J54" s="195"/>
      <c r="K54" s="195"/>
      <c r="L54" s="190"/>
      <c r="M54" s="190"/>
      <c r="N54" s="190"/>
      <c r="O54" s="190"/>
      <c r="P54" s="191"/>
    </row>
    <row r="55" spans="1:16" ht="27" customHeight="1" x14ac:dyDescent="0.15">
      <c r="A55" s="187"/>
      <c r="B55" s="153"/>
      <c r="C55" s="154"/>
      <c r="D55" s="134"/>
      <c r="E55" s="135"/>
      <c r="F55" s="136"/>
      <c r="G55" s="194"/>
      <c r="H55" s="194"/>
      <c r="I55" s="195"/>
      <c r="J55" s="195"/>
      <c r="K55" s="195"/>
      <c r="L55" s="192"/>
      <c r="M55" s="192"/>
      <c r="N55" s="192"/>
      <c r="O55" s="192"/>
      <c r="P55" s="193"/>
    </row>
    <row r="56" spans="1:16" ht="12.75" customHeight="1" x14ac:dyDescent="0.15">
      <c r="A56" s="186">
        <v>19</v>
      </c>
      <c r="B56" s="151"/>
      <c r="C56" s="152"/>
      <c r="D56" s="67" t="s">
        <v>5</v>
      </c>
      <c r="E56" s="198"/>
      <c r="F56" s="199"/>
      <c r="G56" s="194"/>
      <c r="H56" s="194"/>
      <c r="I56" s="195"/>
      <c r="J56" s="195"/>
      <c r="K56" s="195"/>
      <c r="L56" s="190"/>
      <c r="M56" s="190"/>
      <c r="N56" s="190"/>
      <c r="O56" s="190"/>
      <c r="P56" s="191"/>
    </row>
    <row r="57" spans="1:16" ht="27" customHeight="1" x14ac:dyDescent="0.15">
      <c r="A57" s="187"/>
      <c r="B57" s="153"/>
      <c r="C57" s="154"/>
      <c r="D57" s="134"/>
      <c r="E57" s="135"/>
      <c r="F57" s="136"/>
      <c r="G57" s="194"/>
      <c r="H57" s="194"/>
      <c r="I57" s="195"/>
      <c r="J57" s="195"/>
      <c r="K57" s="195"/>
      <c r="L57" s="192"/>
      <c r="M57" s="192"/>
      <c r="N57" s="192"/>
      <c r="O57" s="192"/>
      <c r="P57" s="193"/>
    </row>
    <row r="58" spans="1:16" ht="12.75" customHeight="1" x14ac:dyDescent="0.15">
      <c r="A58" s="186">
        <v>20</v>
      </c>
      <c r="B58" s="151"/>
      <c r="C58" s="152"/>
      <c r="D58" s="67" t="s">
        <v>5</v>
      </c>
      <c r="E58" s="198"/>
      <c r="F58" s="199"/>
      <c r="G58" s="194"/>
      <c r="H58" s="194"/>
      <c r="I58" s="195"/>
      <c r="J58" s="195"/>
      <c r="K58" s="195"/>
      <c r="L58" s="190"/>
      <c r="M58" s="190"/>
      <c r="N58" s="190"/>
      <c r="O58" s="190"/>
      <c r="P58" s="191"/>
    </row>
    <row r="59" spans="1:16" ht="27" customHeight="1" x14ac:dyDescent="0.15">
      <c r="A59" s="187"/>
      <c r="B59" s="153"/>
      <c r="C59" s="154"/>
      <c r="D59" s="134"/>
      <c r="E59" s="135"/>
      <c r="F59" s="136"/>
      <c r="G59" s="194"/>
      <c r="H59" s="194"/>
      <c r="I59" s="195"/>
      <c r="J59" s="195"/>
      <c r="K59" s="195"/>
      <c r="L59" s="192"/>
      <c r="M59" s="192"/>
      <c r="N59" s="192"/>
      <c r="O59" s="192"/>
      <c r="P59" s="193"/>
    </row>
    <row r="60" spans="1:16" ht="12.75" customHeight="1" x14ac:dyDescent="0.15">
      <c r="A60" s="186">
        <v>21</v>
      </c>
      <c r="B60" s="151"/>
      <c r="C60" s="152"/>
      <c r="D60" s="67" t="s">
        <v>5</v>
      </c>
      <c r="E60" s="198"/>
      <c r="F60" s="199"/>
      <c r="G60" s="194"/>
      <c r="H60" s="194"/>
      <c r="I60" s="195"/>
      <c r="J60" s="195"/>
      <c r="K60" s="195"/>
      <c r="L60" s="190"/>
      <c r="M60" s="190"/>
      <c r="N60" s="190"/>
      <c r="O60" s="190"/>
      <c r="P60" s="191"/>
    </row>
    <row r="61" spans="1:16" ht="27" customHeight="1" x14ac:dyDescent="0.15">
      <c r="A61" s="187"/>
      <c r="B61" s="153"/>
      <c r="C61" s="154"/>
      <c r="D61" s="134"/>
      <c r="E61" s="135"/>
      <c r="F61" s="136"/>
      <c r="G61" s="194"/>
      <c r="H61" s="194"/>
      <c r="I61" s="195"/>
      <c r="J61" s="195"/>
      <c r="K61" s="195"/>
      <c r="L61" s="192"/>
      <c r="M61" s="192"/>
      <c r="N61" s="192"/>
      <c r="O61" s="192"/>
      <c r="P61" s="193"/>
    </row>
    <row r="62" spans="1:16" ht="12.75" customHeight="1" x14ac:dyDescent="0.15">
      <c r="A62" s="186">
        <v>22</v>
      </c>
      <c r="B62" s="151"/>
      <c r="C62" s="152"/>
      <c r="D62" s="67" t="s">
        <v>5</v>
      </c>
      <c r="E62" s="198"/>
      <c r="F62" s="199"/>
      <c r="G62" s="194"/>
      <c r="H62" s="194"/>
      <c r="I62" s="195"/>
      <c r="J62" s="195"/>
      <c r="K62" s="195"/>
      <c r="L62" s="190"/>
      <c r="M62" s="190"/>
      <c r="N62" s="190"/>
      <c r="O62" s="190"/>
      <c r="P62" s="191"/>
    </row>
    <row r="63" spans="1:16" ht="27" customHeight="1" x14ac:dyDescent="0.15">
      <c r="A63" s="187"/>
      <c r="B63" s="153"/>
      <c r="C63" s="154"/>
      <c r="D63" s="134"/>
      <c r="E63" s="135"/>
      <c r="F63" s="136"/>
      <c r="G63" s="194"/>
      <c r="H63" s="194"/>
      <c r="I63" s="195"/>
      <c r="J63" s="195"/>
      <c r="K63" s="195"/>
      <c r="L63" s="192"/>
      <c r="M63" s="192"/>
      <c r="N63" s="192"/>
      <c r="O63" s="192"/>
      <c r="P63" s="193"/>
    </row>
    <row r="64" spans="1:16" ht="12.75" customHeight="1" x14ac:dyDescent="0.15">
      <c r="A64" s="186">
        <v>23</v>
      </c>
      <c r="B64" s="151"/>
      <c r="C64" s="152"/>
      <c r="D64" s="67" t="s">
        <v>5</v>
      </c>
      <c r="E64" s="198"/>
      <c r="F64" s="199"/>
      <c r="G64" s="194"/>
      <c r="H64" s="194"/>
      <c r="I64" s="195"/>
      <c r="J64" s="195"/>
      <c r="K64" s="195"/>
      <c r="L64" s="190"/>
      <c r="M64" s="190"/>
      <c r="N64" s="190"/>
      <c r="O64" s="190"/>
      <c r="P64" s="191"/>
    </row>
    <row r="65" spans="1:16" ht="27" customHeight="1" x14ac:dyDescent="0.15">
      <c r="A65" s="187"/>
      <c r="B65" s="153"/>
      <c r="C65" s="154"/>
      <c r="D65" s="134"/>
      <c r="E65" s="135"/>
      <c r="F65" s="136"/>
      <c r="G65" s="194"/>
      <c r="H65" s="194"/>
      <c r="I65" s="195"/>
      <c r="J65" s="195"/>
      <c r="K65" s="195"/>
      <c r="L65" s="192"/>
      <c r="M65" s="192"/>
      <c r="N65" s="192"/>
      <c r="O65" s="192"/>
      <c r="P65" s="193"/>
    </row>
    <row r="66" spans="1:16" ht="12.75" customHeight="1" x14ac:dyDescent="0.15">
      <c r="A66" s="186">
        <v>24</v>
      </c>
      <c r="B66" s="151"/>
      <c r="C66" s="152"/>
      <c r="D66" s="67" t="s">
        <v>5</v>
      </c>
      <c r="E66" s="198"/>
      <c r="F66" s="199"/>
      <c r="G66" s="194"/>
      <c r="H66" s="194"/>
      <c r="I66" s="195"/>
      <c r="J66" s="195"/>
      <c r="K66" s="195"/>
      <c r="L66" s="190"/>
      <c r="M66" s="190"/>
      <c r="N66" s="190"/>
      <c r="O66" s="190"/>
      <c r="P66" s="191"/>
    </row>
    <row r="67" spans="1:16" ht="27" customHeight="1" x14ac:dyDescent="0.15">
      <c r="A67" s="187"/>
      <c r="B67" s="153"/>
      <c r="C67" s="154"/>
      <c r="D67" s="134"/>
      <c r="E67" s="135"/>
      <c r="F67" s="136"/>
      <c r="G67" s="194"/>
      <c r="H67" s="194"/>
      <c r="I67" s="195"/>
      <c r="J67" s="195"/>
      <c r="K67" s="195"/>
      <c r="L67" s="192"/>
      <c r="M67" s="192"/>
      <c r="N67" s="192"/>
      <c r="O67" s="192"/>
      <c r="P67" s="193"/>
    </row>
    <row r="68" spans="1:16" ht="12.75" customHeight="1" x14ac:dyDescent="0.15">
      <c r="A68" s="186">
        <v>25</v>
      </c>
      <c r="B68" s="151"/>
      <c r="C68" s="152"/>
      <c r="D68" s="67" t="s">
        <v>5</v>
      </c>
      <c r="E68" s="198"/>
      <c r="F68" s="199"/>
      <c r="G68" s="194"/>
      <c r="H68" s="194"/>
      <c r="I68" s="195"/>
      <c r="J68" s="195"/>
      <c r="K68" s="195"/>
      <c r="L68" s="190"/>
      <c r="M68" s="190"/>
      <c r="N68" s="190"/>
      <c r="O68" s="190"/>
      <c r="P68" s="191"/>
    </row>
    <row r="69" spans="1:16" ht="27" customHeight="1" x14ac:dyDescent="0.15">
      <c r="A69" s="187"/>
      <c r="B69" s="153"/>
      <c r="C69" s="154"/>
      <c r="D69" s="134"/>
      <c r="E69" s="135"/>
      <c r="F69" s="136"/>
      <c r="G69" s="194"/>
      <c r="H69" s="194"/>
      <c r="I69" s="195"/>
      <c r="J69" s="195"/>
      <c r="K69" s="195"/>
      <c r="L69" s="192"/>
      <c r="M69" s="192"/>
      <c r="N69" s="192"/>
      <c r="O69" s="192"/>
      <c r="P69" s="193"/>
    </row>
    <row r="70" spans="1:16" ht="12.75" customHeight="1" x14ac:dyDescent="0.15">
      <c r="A70" s="186">
        <v>26</v>
      </c>
      <c r="B70" s="151"/>
      <c r="C70" s="152"/>
      <c r="D70" s="67" t="s">
        <v>5</v>
      </c>
      <c r="E70" s="198"/>
      <c r="F70" s="199"/>
      <c r="G70" s="194"/>
      <c r="H70" s="194"/>
      <c r="I70" s="195"/>
      <c r="J70" s="195"/>
      <c r="K70" s="195"/>
      <c r="L70" s="190"/>
      <c r="M70" s="190"/>
      <c r="N70" s="190"/>
      <c r="O70" s="190"/>
      <c r="P70" s="191"/>
    </row>
    <row r="71" spans="1:16" ht="27" customHeight="1" x14ac:dyDescent="0.15">
      <c r="A71" s="187"/>
      <c r="B71" s="153"/>
      <c r="C71" s="154"/>
      <c r="D71" s="134"/>
      <c r="E71" s="135"/>
      <c r="F71" s="136"/>
      <c r="G71" s="194"/>
      <c r="H71" s="194"/>
      <c r="I71" s="195"/>
      <c r="J71" s="195"/>
      <c r="K71" s="195"/>
      <c r="L71" s="192"/>
      <c r="M71" s="192"/>
      <c r="N71" s="192"/>
      <c r="O71" s="192"/>
      <c r="P71" s="193"/>
    </row>
    <row r="72" spans="1:16" ht="12.75" customHeight="1" x14ac:dyDescent="0.15">
      <c r="A72" s="186">
        <v>27</v>
      </c>
      <c r="B72" s="151"/>
      <c r="C72" s="152"/>
      <c r="D72" s="67" t="s">
        <v>5</v>
      </c>
      <c r="E72" s="198"/>
      <c r="F72" s="199"/>
      <c r="G72" s="194"/>
      <c r="H72" s="194"/>
      <c r="I72" s="195"/>
      <c r="J72" s="195"/>
      <c r="K72" s="195"/>
      <c r="L72" s="190"/>
      <c r="M72" s="190"/>
      <c r="N72" s="190"/>
      <c r="O72" s="190"/>
      <c r="P72" s="191"/>
    </row>
    <row r="73" spans="1:16" ht="27" customHeight="1" x14ac:dyDescent="0.15">
      <c r="A73" s="187"/>
      <c r="B73" s="153"/>
      <c r="C73" s="154"/>
      <c r="D73" s="134"/>
      <c r="E73" s="135"/>
      <c r="F73" s="136"/>
      <c r="G73" s="194"/>
      <c r="H73" s="194"/>
      <c r="I73" s="195"/>
      <c r="J73" s="195"/>
      <c r="K73" s="195"/>
      <c r="L73" s="192"/>
      <c r="M73" s="192"/>
      <c r="N73" s="192"/>
      <c r="O73" s="192"/>
      <c r="P73" s="193"/>
    </row>
    <row r="74" spans="1:16" ht="12.75" customHeight="1" x14ac:dyDescent="0.15">
      <c r="A74" s="186">
        <v>28</v>
      </c>
      <c r="B74" s="151"/>
      <c r="C74" s="152"/>
      <c r="D74" s="67" t="s">
        <v>5</v>
      </c>
      <c r="E74" s="198"/>
      <c r="F74" s="199"/>
      <c r="G74" s="194"/>
      <c r="H74" s="194"/>
      <c r="I74" s="195"/>
      <c r="J74" s="195"/>
      <c r="K74" s="195"/>
      <c r="L74" s="190"/>
      <c r="M74" s="190"/>
      <c r="N74" s="190"/>
      <c r="O74" s="190"/>
      <c r="P74" s="191"/>
    </row>
    <row r="75" spans="1:16" ht="27" customHeight="1" x14ac:dyDescent="0.15">
      <c r="A75" s="187"/>
      <c r="B75" s="153"/>
      <c r="C75" s="154"/>
      <c r="D75" s="134"/>
      <c r="E75" s="135"/>
      <c r="F75" s="136"/>
      <c r="G75" s="194"/>
      <c r="H75" s="194"/>
      <c r="I75" s="195"/>
      <c r="J75" s="195"/>
      <c r="K75" s="195"/>
      <c r="L75" s="192"/>
      <c r="M75" s="192"/>
      <c r="N75" s="192"/>
      <c r="O75" s="192"/>
      <c r="P75" s="193"/>
    </row>
    <row r="76" spans="1:16" ht="12.75" customHeight="1" x14ac:dyDescent="0.15">
      <c r="A76" s="186">
        <v>29</v>
      </c>
      <c r="B76" s="151"/>
      <c r="C76" s="152"/>
      <c r="D76" s="67" t="s">
        <v>5</v>
      </c>
      <c r="E76" s="198"/>
      <c r="F76" s="199"/>
      <c r="G76" s="194"/>
      <c r="H76" s="194"/>
      <c r="I76" s="195"/>
      <c r="J76" s="195"/>
      <c r="K76" s="195"/>
      <c r="L76" s="190"/>
      <c r="M76" s="190"/>
      <c r="N76" s="190"/>
      <c r="O76" s="190"/>
      <c r="P76" s="191"/>
    </row>
    <row r="77" spans="1:16" ht="27" customHeight="1" x14ac:dyDescent="0.15">
      <c r="A77" s="187"/>
      <c r="B77" s="153"/>
      <c r="C77" s="154"/>
      <c r="D77" s="134"/>
      <c r="E77" s="135"/>
      <c r="F77" s="136"/>
      <c r="G77" s="194"/>
      <c r="H77" s="194"/>
      <c r="I77" s="195"/>
      <c r="J77" s="195"/>
      <c r="K77" s="195"/>
      <c r="L77" s="192"/>
      <c r="M77" s="192"/>
      <c r="N77" s="192"/>
      <c r="O77" s="192"/>
      <c r="P77" s="193"/>
    </row>
    <row r="78" spans="1:16" ht="12.75" customHeight="1" x14ac:dyDescent="0.15">
      <c r="A78" s="186">
        <v>30</v>
      </c>
      <c r="B78" s="151"/>
      <c r="C78" s="152"/>
      <c r="D78" s="67" t="s">
        <v>5</v>
      </c>
      <c r="E78" s="198"/>
      <c r="F78" s="199"/>
      <c r="G78" s="194"/>
      <c r="H78" s="194"/>
      <c r="I78" s="195"/>
      <c r="J78" s="195"/>
      <c r="K78" s="195"/>
      <c r="L78" s="190"/>
      <c r="M78" s="190"/>
      <c r="N78" s="190"/>
      <c r="O78" s="190"/>
      <c r="P78" s="191"/>
    </row>
    <row r="79" spans="1:16" ht="27" customHeight="1" x14ac:dyDescent="0.15">
      <c r="A79" s="187"/>
      <c r="B79" s="153"/>
      <c r="C79" s="154"/>
      <c r="D79" s="134"/>
      <c r="E79" s="135"/>
      <c r="F79" s="136"/>
      <c r="G79" s="194"/>
      <c r="H79" s="194"/>
      <c r="I79" s="195"/>
      <c r="J79" s="195"/>
      <c r="K79" s="195"/>
      <c r="L79" s="192"/>
      <c r="M79" s="192"/>
      <c r="N79" s="192"/>
      <c r="O79" s="192"/>
      <c r="P79" s="193"/>
    </row>
    <row r="80" spans="1:16" s="56" customFormat="1" ht="15.75" customHeight="1" x14ac:dyDescent="0.15">
      <c r="A80" s="137" t="s">
        <v>74</v>
      </c>
      <c r="B80" s="137"/>
      <c r="C80" s="137"/>
      <c r="D80" s="137"/>
      <c r="E80" s="137"/>
      <c r="F80" s="137"/>
      <c r="G80" s="137"/>
      <c r="H80" s="137"/>
      <c r="I80" s="137"/>
      <c r="J80" s="137"/>
      <c r="K80" s="137"/>
      <c r="L80" s="137"/>
      <c r="M80" s="137"/>
      <c r="N80" s="137"/>
      <c r="O80" s="137"/>
      <c r="P80" s="137"/>
    </row>
    <row r="81" spans="1:17" s="56" customFormat="1" ht="15.75" customHeight="1" x14ac:dyDescent="0.15">
      <c r="A81" s="138" t="s">
        <v>52</v>
      </c>
      <c r="B81" s="138"/>
      <c r="C81" s="138"/>
      <c r="D81" s="138"/>
      <c r="E81" s="138"/>
      <c r="F81" s="138"/>
      <c r="G81" s="138"/>
      <c r="H81" s="138"/>
      <c r="I81" s="138"/>
      <c r="J81" s="138"/>
      <c r="K81" s="138"/>
      <c r="L81" s="138"/>
      <c r="M81" s="138"/>
      <c r="N81" s="138"/>
      <c r="O81" s="138"/>
      <c r="P81" s="138"/>
    </row>
    <row r="82" spans="1:17" s="56" customFormat="1" ht="15.75" customHeight="1" x14ac:dyDescent="0.15">
      <c r="A82" s="76" t="s">
        <v>69</v>
      </c>
      <c r="B82" s="76"/>
      <c r="C82" s="76"/>
      <c r="D82" s="76"/>
      <c r="E82" s="76"/>
      <c r="F82" s="76"/>
      <c r="G82" s="76"/>
      <c r="H82" s="76"/>
      <c r="I82" s="76"/>
      <c r="J82" s="76"/>
      <c r="K82" s="76"/>
      <c r="L82" s="76"/>
      <c r="M82" s="76"/>
      <c r="N82" s="76"/>
      <c r="O82" s="76"/>
      <c r="P82" s="76"/>
    </row>
    <row r="83" spans="1:17" s="56" customFormat="1" ht="9.9499999999999993" customHeight="1" x14ac:dyDescent="0.15">
      <c r="A83" s="138"/>
      <c r="B83" s="138"/>
      <c r="C83" s="138"/>
      <c r="D83" s="138"/>
      <c r="E83" s="138"/>
      <c r="F83" s="138"/>
      <c r="G83" s="138"/>
      <c r="H83" s="138"/>
      <c r="I83" s="138"/>
      <c r="J83" s="138"/>
      <c r="K83" s="138"/>
      <c r="L83" s="138"/>
      <c r="M83" s="138"/>
      <c r="N83" s="138"/>
      <c r="O83" s="138"/>
      <c r="P83" s="138"/>
    </row>
    <row r="84" spans="1:17" s="56" customFormat="1" ht="9.9499999999999993" customHeight="1" x14ac:dyDescent="0.15">
      <c r="A84" s="76"/>
      <c r="B84" s="76"/>
      <c r="C84" s="76"/>
      <c r="D84" s="76"/>
      <c r="E84" s="76"/>
      <c r="F84" s="76"/>
      <c r="G84" s="76"/>
      <c r="H84" s="76"/>
      <c r="I84" s="76"/>
      <c r="J84" s="200"/>
      <c r="K84" s="200"/>
      <c r="L84" s="200"/>
      <c r="M84" s="200"/>
      <c r="N84" s="200"/>
      <c r="O84" s="200"/>
      <c r="P84" s="200"/>
    </row>
    <row r="85" spans="1:17" s="3" customFormat="1" ht="13.5" customHeight="1" x14ac:dyDescent="0.15">
      <c r="A85" s="22"/>
      <c r="B85" s="163" t="s">
        <v>22</v>
      </c>
      <c r="C85" s="164"/>
      <c r="D85" s="171" t="s">
        <v>28</v>
      </c>
      <c r="E85" s="172"/>
      <c r="F85" s="78" t="s">
        <v>75</v>
      </c>
      <c r="G85" s="173" t="s">
        <v>28</v>
      </c>
      <c r="H85" s="174"/>
      <c r="I85" s="164"/>
      <c r="J85" s="77" t="s">
        <v>30</v>
      </c>
      <c r="K85" s="81"/>
      <c r="L85" s="81"/>
      <c r="M85" s="81"/>
      <c r="N85" s="81"/>
      <c r="O85" s="81"/>
      <c r="P85" s="81"/>
    </row>
    <row r="86" spans="1:17" s="3" customFormat="1" x14ac:dyDescent="0.15">
      <c r="A86" s="22"/>
      <c r="B86" s="163" t="s">
        <v>24</v>
      </c>
      <c r="C86" s="164"/>
      <c r="D86" s="74" t="s">
        <v>25</v>
      </c>
      <c r="E86" s="43">
        <f>SUMPRODUCT((B50:B79="進学")*(G50:G79="男"))</f>
        <v>0</v>
      </c>
      <c r="F86" s="163" t="s">
        <v>23</v>
      </c>
      <c r="G86" s="41" t="s">
        <v>25</v>
      </c>
      <c r="H86" s="167">
        <f>SUMPRODUCT((B50:B79="特進")*(G50:G79="男"))</f>
        <v>0</v>
      </c>
      <c r="I86" s="168"/>
      <c r="J86" s="84">
        <f>SUM(E86,H86,J42)</f>
        <v>0</v>
      </c>
      <c r="K86" s="82"/>
      <c r="L86" s="80"/>
      <c r="M86" s="80"/>
      <c r="N86" s="83"/>
      <c r="O86" s="83"/>
      <c r="P86" s="83"/>
    </row>
    <row r="87" spans="1:17" s="3" customFormat="1" x14ac:dyDescent="0.15">
      <c r="A87" s="22"/>
      <c r="B87" s="165"/>
      <c r="C87" s="166"/>
      <c r="D87" s="75" t="s">
        <v>26</v>
      </c>
      <c r="E87" s="44">
        <f>SUMPRODUCT((B50:B79="進学")*(G50:G79="女"))</f>
        <v>0</v>
      </c>
      <c r="F87" s="165"/>
      <c r="G87" s="42" t="s">
        <v>26</v>
      </c>
      <c r="H87" s="169">
        <f>SUMPRODUCT((B50:B79="特進")*(G50:G79="女"))</f>
        <v>0</v>
      </c>
      <c r="I87" s="170"/>
      <c r="J87" s="85">
        <f>SUM(E87,H87,J43)</f>
        <v>0</v>
      </c>
      <c r="K87" s="82"/>
      <c r="L87" s="80"/>
      <c r="M87" s="80"/>
      <c r="N87" s="81"/>
      <c r="O87" s="81"/>
      <c r="P87" s="81"/>
    </row>
    <row r="88" spans="1:17" x14ac:dyDescent="0.15">
      <c r="A88" s="18"/>
      <c r="B88" s="129" t="s">
        <v>27</v>
      </c>
      <c r="C88" s="130"/>
      <c r="D88" s="131"/>
      <c r="E88" s="38">
        <f>SUM(E86:E87)</f>
        <v>0</v>
      </c>
      <c r="F88" s="129" t="s">
        <v>27</v>
      </c>
      <c r="G88" s="131"/>
      <c r="H88" s="132">
        <f>SUM(H86:I87)</f>
        <v>0</v>
      </c>
      <c r="I88" s="133"/>
      <c r="J88" s="86">
        <f>SUM(J86:J87)</f>
        <v>0</v>
      </c>
      <c r="K88" s="201" t="s">
        <v>76</v>
      </c>
      <c r="L88" s="201"/>
      <c r="M88" s="201"/>
      <c r="N88" s="201"/>
      <c r="O88" s="201"/>
      <c r="P88" s="201"/>
      <c r="Q88" s="201"/>
    </row>
    <row r="89" spans="1:17" s="3" customFormat="1" ht="29.25" customHeight="1" x14ac:dyDescent="0.15">
      <c r="A89" s="97" t="s">
        <v>72</v>
      </c>
      <c r="B89" s="97"/>
      <c r="C89" s="97"/>
      <c r="D89" s="97"/>
      <c r="E89" s="97"/>
      <c r="F89" s="97"/>
      <c r="G89" s="97"/>
      <c r="H89" s="97"/>
      <c r="I89" s="97"/>
      <c r="J89" s="73" t="s">
        <v>18</v>
      </c>
      <c r="K89" s="73"/>
      <c r="L89" s="73"/>
      <c r="M89" s="73"/>
      <c r="N89" s="73"/>
      <c r="O89" s="73"/>
      <c r="P89" s="73"/>
    </row>
    <row r="90" spans="1:17" s="3" customFormat="1" ht="21.75" customHeight="1" x14ac:dyDescent="0.15">
      <c r="A90" s="6"/>
      <c r="B90" s="7"/>
      <c r="C90" s="7"/>
      <c r="D90" s="7"/>
      <c r="E90" s="7"/>
      <c r="F90" s="7"/>
      <c r="G90" s="7"/>
      <c r="H90" s="7"/>
      <c r="I90" s="7"/>
      <c r="J90" s="98" t="str">
        <f>+J46</f>
        <v>　　　　　令和 ４ 年 １ 月　　日</v>
      </c>
      <c r="K90" s="98"/>
      <c r="L90" s="98"/>
      <c r="M90" s="98"/>
      <c r="N90" s="98"/>
      <c r="O90" s="98"/>
      <c r="P90" s="98"/>
    </row>
    <row r="91" spans="1:17" s="3" customFormat="1" ht="30.75" customHeight="1" x14ac:dyDescent="0.15">
      <c r="A91" s="8" t="s">
        <v>6</v>
      </c>
      <c r="B91" s="8"/>
      <c r="C91" s="8"/>
      <c r="D91" s="8"/>
      <c r="E91" s="8"/>
      <c r="F91" s="8"/>
      <c r="G91" s="8"/>
      <c r="H91" s="8"/>
      <c r="I91" s="7"/>
      <c r="J91" s="7"/>
      <c r="K91" s="7"/>
      <c r="L91" s="7"/>
      <c r="M91" s="7"/>
      <c r="N91" s="7"/>
      <c r="O91" s="7"/>
      <c r="P91" s="7"/>
    </row>
    <row r="92" spans="1:17" s="4" customFormat="1" ht="36" customHeight="1" x14ac:dyDescent="0.15">
      <c r="A92" s="9"/>
      <c r="B92" s="99" t="str">
        <f>IF(B48=0," ",B48)</f>
        <v xml:space="preserve"> </v>
      </c>
      <c r="C92" s="99"/>
      <c r="D92" s="99"/>
      <c r="E92" s="99"/>
      <c r="F92" s="100" t="s">
        <v>15</v>
      </c>
      <c r="G92" s="100"/>
      <c r="H92" s="71" t="s">
        <v>14</v>
      </c>
      <c r="I92" s="99" t="str">
        <f>IF(I48=0," ",I48)</f>
        <v xml:space="preserve"> </v>
      </c>
      <c r="J92" s="99"/>
      <c r="K92" s="99"/>
      <c r="L92" s="99"/>
      <c r="M92" s="55" t="s">
        <v>4</v>
      </c>
      <c r="N92" s="12"/>
      <c r="O92" s="13"/>
      <c r="P92" s="55"/>
    </row>
    <row r="93" spans="1:17" ht="33" customHeight="1" x14ac:dyDescent="0.15">
      <c r="A93" s="63" t="s">
        <v>1</v>
      </c>
      <c r="B93" s="188" t="s">
        <v>2</v>
      </c>
      <c r="C93" s="189"/>
      <c r="D93" s="196" t="s">
        <v>11</v>
      </c>
      <c r="E93" s="196"/>
      <c r="F93" s="196"/>
      <c r="G93" s="197" t="s">
        <v>3</v>
      </c>
      <c r="H93" s="197"/>
      <c r="I93" s="196" t="s">
        <v>58</v>
      </c>
      <c r="J93" s="196"/>
      <c r="K93" s="196"/>
      <c r="L93" s="178" t="s">
        <v>71</v>
      </c>
      <c r="M93" s="178"/>
      <c r="N93" s="178"/>
      <c r="O93" s="178"/>
      <c r="P93" s="179"/>
    </row>
    <row r="94" spans="1:17" ht="12.75" customHeight="1" x14ac:dyDescent="0.15">
      <c r="A94" s="186">
        <v>31</v>
      </c>
      <c r="B94" s="151"/>
      <c r="C94" s="152"/>
      <c r="D94" s="67" t="s">
        <v>5</v>
      </c>
      <c r="E94" s="198"/>
      <c r="F94" s="199"/>
      <c r="G94" s="194"/>
      <c r="H94" s="194"/>
      <c r="I94" s="195"/>
      <c r="J94" s="195"/>
      <c r="K94" s="195"/>
      <c r="L94" s="190"/>
      <c r="M94" s="190"/>
      <c r="N94" s="190"/>
      <c r="O94" s="190"/>
      <c r="P94" s="191"/>
    </row>
    <row r="95" spans="1:17" ht="27" customHeight="1" x14ac:dyDescent="0.15">
      <c r="A95" s="187"/>
      <c r="B95" s="153"/>
      <c r="C95" s="154"/>
      <c r="D95" s="134"/>
      <c r="E95" s="135"/>
      <c r="F95" s="136"/>
      <c r="G95" s="194"/>
      <c r="H95" s="194"/>
      <c r="I95" s="195"/>
      <c r="J95" s="195"/>
      <c r="K95" s="195"/>
      <c r="L95" s="192"/>
      <c r="M95" s="192"/>
      <c r="N95" s="192"/>
      <c r="O95" s="192"/>
      <c r="P95" s="193"/>
    </row>
    <row r="96" spans="1:17" ht="12.75" customHeight="1" x14ac:dyDescent="0.15">
      <c r="A96" s="186">
        <v>32</v>
      </c>
      <c r="B96" s="151"/>
      <c r="C96" s="152"/>
      <c r="D96" s="67" t="s">
        <v>5</v>
      </c>
      <c r="E96" s="198"/>
      <c r="F96" s="199"/>
      <c r="G96" s="194"/>
      <c r="H96" s="194"/>
      <c r="I96" s="195"/>
      <c r="J96" s="195"/>
      <c r="K96" s="195"/>
      <c r="L96" s="190"/>
      <c r="M96" s="190"/>
      <c r="N96" s="190"/>
      <c r="O96" s="190"/>
      <c r="P96" s="191"/>
    </row>
    <row r="97" spans="1:16" ht="27" customHeight="1" x14ac:dyDescent="0.15">
      <c r="A97" s="187"/>
      <c r="B97" s="153"/>
      <c r="C97" s="154"/>
      <c r="D97" s="134"/>
      <c r="E97" s="135"/>
      <c r="F97" s="136"/>
      <c r="G97" s="194"/>
      <c r="H97" s="194"/>
      <c r="I97" s="195"/>
      <c r="J97" s="195"/>
      <c r="K97" s="195"/>
      <c r="L97" s="192"/>
      <c r="M97" s="192"/>
      <c r="N97" s="192"/>
      <c r="O97" s="192"/>
      <c r="P97" s="193"/>
    </row>
    <row r="98" spans="1:16" ht="12.75" customHeight="1" x14ac:dyDescent="0.15">
      <c r="A98" s="186">
        <v>33</v>
      </c>
      <c r="B98" s="151"/>
      <c r="C98" s="152"/>
      <c r="D98" s="67" t="s">
        <v>5</v>
      </c>
      <c r="E98" s="198"/>
      <c r="F98" s="199"/>
      <c r="G98" s="194"/>
      <c r="H98" s="194"/>
      <c r="I98" s="195"/>
      <c r="J98" s="195"/>
      <c r="K98" s="195"/>
      <c r="L98" s="190"/>
      <c r="M98" s="190"/>
      <c r="N98" s="190"/>
      <c r="O98" s="190"/>
      <c r="P98" s="191"/>
    </row>
    <row r="99" spans="1:16" ht="27" customHeight="1" x14ac:dyDescent="0.15">
      <c r="A99" s="187"/>
      <c r="B99" s="153"/>
      <c r="C99" s="154"/>
      <c r="D99" s="134"/>
      <c r="E99" s="135"/>
      <c r="F99" s="136"/>
      <c r="G99" s="194"/>
      <c r="H99" s="194"/>
      <c r="I99" s="195"/>
      <c r="J99" s="195"/>
      <c r="K99" s="195"/>
      <c r="L99" s="192"/>
      <c r="M99" s="192"/>
      <c r="N99" s="192"/>
      <c r="O99" s="192"/>
      <c r="P99" s="193"/>
    </row>
    <row r="100" spans="1:16" ht="12.75" customHeight="1" x14ac:dyDescent="0.15">
      <c r="A100" s="186">
        <v>34</v>
      </c>
      <c r="B100" s="151"/>
      <c r="C100" s="152"/>
      <c r="D100" s="67" t="s">
        <v>5</v>
      </c>
      <c r="E100" s="198"/>
      <c r="F100" s="199"/>
      <c r="G100" s="194"/>
      <c r="H100" s="194"/>
      <c r="I100" s="195"/>
      <c r="J100" s="195"/>
      <c r="K100" s="195"/>
      <c r="L100" s="190"/>
      <c r="M100" s="190"/>
      <c r="N100" s="190"/>
      <c r="O100" s="190"/>
      <c r="P100" s="191"/>
    </row>
    <row r="101" spans="1:16" ht="27" customHeight="1" x14ac:dyDescent="0.15">
      <c r="A101" s="187"/>
      <c r="B101" s="153"/>
      <c r="C101" s="154"/>
      <c r="D101" s="134"/>
      <c r="E101" s="135"/>
      <c r="F101" s="136"/>
      <c r="G101" s="194"/>
      <c r="H101" s="194"/>
      <c r="I101" s="195"/>
      <c r="J101" s="195"/>
      <c r="K101" s="195"/>
      <c r="L101" s="192"/>
      <c r="M101" s="192"/>
      <c r="N101" s="192"/>
      <c r="O101" s="192"/>
      <c r="P101" s="193"/>
    </row>
    <row r="102" spans="1:16" ht="12.75" customHeight="1" x14ac:dyDescent="0.15">
      <c r="A102" s="186">
        <v>35</v>
      </c>
      <c r="B102" s="151"/>
      <c r="C102" s="152"/>
      <c r="D102" s="67" t="s">
        <v>5</v>
      </c>
      <c r="E102" s="198"/>
      <c r="F102" s="199"/>
      <c r="G102" s="194"/>
      <c r="H102" s="194"/>
      <c r="I102" s="195"/>
      <c r="J102" s="195"/>
      <c r="K102" s="195"/>
      <c r="L102" s="190"/>
      <c r="M102" s="190"/>
      <c r="N102" s="190"/>
      <c r="O102" s="190"/>
      <c r="P102" s="191"/>
    </row>
    <row r="103" spans="1:16" ht="27" customHeight="1" x14ac:dyDescent="0.15">
      <c r="A103" s="187"/>
      <c r="B103" s="153"/>
      <c r="C103" s="154"/>
      <c r="D103" s="134"/>
      <c r="E103" s="135"/>
      <c r="F103" s="136"/>
      <c r="G103" s="194"/>
      <c r="H103" s="194"/>
      <c r="I103" s="195"/>
      <c r="J103" s="195"/>
      <c r="K103" s="195"/>
      <c r="L103" s="192"/>
      <c r="M103" s="192"/>
      <c r="N103" s="192"/>
      <c r="O103" s="192"/>
      <c r="P103" s="193"/>
    </row>
    <row r="104" spans="1:16" ht="12.75" customHeight="1" x14ac:dyDescent="0.15">
      <c r="A104" s="186">
        <v>36</v>
      </c>
      <c r="B104" s="151"/>
      <c r="C104" s="152"/>
      <c r="D104" s="67" t="s">
        <v>5</v>
      </c>
      <c r="E104" s="198"/>
      <c r="F104" s="199"/>
      <c r="G104" s="194"/>
      <c r="H104" s="194"/>
      <c r="I104" s="195"/>
      <c r="J104" s="195"/>
      <c r="K104" s="195"/>
      <c r="L104" s="190"/>
      <c r="M104" s="190"/>
      <c r="N104" s="190"/>
      <c r="O104" s="190"/>
      <c r="P104" s="191"/>
    </row>
    <row r="105" spans="1:16" ht="27" customHeight="1" x14ac:dyDescent="0.15">
      <c r="A105" s="187"/>
      <c r="B105" s="153"/>
      <c r="C105" s="154"/>
      <c r="D105" s="134"/>
      <c r="E105" s="135"/>
      <c r="F105" s="136"/>
      <c r="G105" s="194"/>
      <c r="H105" s="194"/>
      <c r="I105" s="195"/>
      <c r="J105" s="195"/>
      <c r="K105" s="195"/>
      <c r="L105" s="192"/>
      <c r="M105" s="192"/>
      <c r="N105" s="192"/>
      <c r="O105" s="192"/>
      <c r="P105" s="193"/>
    </row>
    <row r="106" spans="1:16" ht="12.75" customHeight="1" x14ac:dyDescent="0.15">
      <c r="A106" s="186">
        <v>37</v>
      </c>
      <c r="B106" s="151"/>
      <c r="C106" s="152"/>
      <c r="D106" s="67" t="s">
        <v>5</v>
      </c>
      <c r="E106" s="198"/>
      <c r="F106" s="199"/>
      <c r="G106" s="194"/>
      <c r="H106" s="194"/>
      <c r="I106" s="195"/>
      <c r="J106" s="195"/>
      <c r="K106" s="195"/>
      <c r="L106" s="190"/>
      <c r="M106" s="190"/>
      <c r="N106" s="190"/>
      <c r="O106" s="190"/>
      <c r="P106" s="191"/>
    </row>
    <row r="107" spans="1:16" ht="27" customHeight="1" x14ac:dyDescent="0.15">
      <c r="A107" s="187"/>
      <c r="B107" s="153"/>
      <c r="C107" s="154"/>
      <c r="D107" s="134"/>
      <c r="E107" s="135"/>
      <c r="F107" s="136"/>
      <c r="G107" s="194"/>
      <c r="H107" s="194"/>
      <c r="I107" s="195"/>
      <c r="J107" s="195"/>
      <c r="K107" s="195"/>
      <c r="L107" s="192"/>
      <c r="M107" s="192"/>
      <c r="N107" s="192"/>
      <c r="O107" s="192"/>
      <c r="P107" s="193"/>
    </row>
    <row r="108" spans="1:16" ht="12.75" customHeight="1" x14ac:dyDescent="0.15">
      <c r="A108" s="186">
        <v>38</v>
      </c>
      <c r="B108" s="151"/>
      <c r="C108" s="152"/>
      <c r="D108" s="67" t="s">
        <v>5</v>
      </c>
      <c r="E108" s="198"/>
      <c r="F108" s="199"/>
      <c r="G108" s="194"/>
      <c r="H108" s="194"/>
      <c r="I108" s="195"/>
      <c r="J108" s="195"/>
      <c r="K108" s="195"/>
      <c r="L108" s="190"/>
      <c r="M108" s="190"/>
      <c r="N108" s="190"/>
      <c r="O108" s="190"/>
      <c r="P108" s="191"/>
    </row>
    <row r="109" spans="1:16" ht="27" customHeight="1" x14ac:dyDescent="0.15">
      <c r="A109" s="187"/>
      <c r="B109" s="153"/>
      <c r="C109" s="154"/>
      <c r="D109" s="134"/>
      <c r="E109" s="135"/>
      <c r="F109" s="136"/>
      <c r="G109" s="194"/>
      <c r="H109" s="194"/>
      <c r="I109" s="195"/>
      <c r="J109" s="195"/>
      <c r="K109" s="195"/>
      <c r="L109" s="192"/>
      <c r="M109" s="192"/>
      <c r="N109" s="192"/>
      <c r="O109" s="192"/>
      <c r="P109" s="193"/>
    </row>
    <row r="110" spans="1:16" ht="12.75" customHeight="1" x14ac:dyDescent="0.15">
      <c r="A110" s="186">
        <v>39</v>
      </c>
      <c r="B110" s="151"/>
      <c r="C110" s="152"/>
      <c r="D110" s="67" t="s">
        <v>5</v>
      </c>
      <c r="E110" s="198"/>
      <c r="F110" s="199"/>
      <c r="G110" s="194"/>
      <c r="H110" s="194"/>
      <c r="I110" s="195"/>
      <c r="J110" s="195"/>
      <c r="K110" s="195"/>
      <c r="L110" s="190"/>
      <c r="M110" s="190"/>
      <c r="N110" s="190"/>
      <c r="O110" s="190"/>
      <c r="P110" s="191"/>
    </row>
    <row r="111" spans="1:16" ht="27" customHeight="1" x14ac:dyDescent="0.15">
      <c r="A111" s="187"/>
      <c r="B111" s="153"/>
      <c r="C111" s="154"/>
      <c r="D111" s="134"/>
      <c r="E111" s="135"/>
      <c r="F111" s="136"/>
      <c r="G111" s="194"/>
      <c r="H111" s="194"/>
      <c r="I111" s="195"/>
      <c r="J111" s="195"/>
      <c r="K111" s="195"/>
      <c r="L111" s="192"/>
      <c r="M111" s="192"/>
      <c r="N111" s="192"/>
      <c r="O111" s="192"/>
      <c r="P111" s="193"/>
    </row>
    <row r="112" spans="1:16" ht="12.75" customHeight="1" x14ac:dyDescent="0.15">
      <c r="A112" s="186">
        <v>40</v>
      </c>
      <c r="B112" s="151"/>
      <c r="C112" s="152"/>
      <c r="D112" s="67" t="s">
        <v>5</v>
      </c>
      <c r="E112" s="198"/>
      <c r="F112" s="199"/>
      <c r="G112" s="194"/>
      <c r="H112" s="194"/>
      <c r="I112" s="195"/>
      <c r="J112" s="195"/>
      <c r="K112" s="195"/>
      <c r="L112" s="190"/>
      <c r="M112" s="190"/>
      <c r="N112" s="190"/>
      <c r="O112" s="190"/>
      <c r="P112" s="191"/>
    </row>
    <row r="113" spans="1:16" ht="27" customHeight="1" x14ac:dyDescent="0.15">
      <c r="A113" s="187"/>
      <c r="B113" s="153"/>
      <c r="C113" s="154"/>
      <c r="D113" s="134"/>
      <c r="E113" s="135"/>
      <c r="F113" s="136"/>
      <c r="G113" s="194"/>
      <c r="H113" s="194"/>
      <c r="I113" s="195"/>
      <c r="J113" s="195"/>
      <c r="K113" s="195"/>
      <c r="L113" s="192"/>
      <c r="M113" s="192"/>
      <c r="N113" s="192"/>
      <c r="O113" s="192"/>
      <c r="P113" s="193"/>
    </row>
    <row r="114" spans="1:16" ht="12.75" customHeight="1" x14ac:dyDescent="0.15">
      <c r="A114" s="186">
        <v>41</v>
      </c>
      <c r="B114" s="151"/>
      <c r="C114" s="152"/>
      <c r="D114" s="67" t="s">
        <v>5</v>
      </c>
      <c r="E114" s="198"/>
      <c r="F114" s="199"/>
      <c r="G114" s="194"/>
      <c r="H114" s="194"/>
      <c r="I114" s="195"/>
      <c r="J114" s="195"/>
      <c r="K114" s="195"/>
      <c r="L114" s="190"/>
      <c r="M114" s="190"/>
      <c r="N114" s="190"/>
      <c r="O114" s="190"/>
      <c r="P114" s="191"/>
    </row>
    <row r="115" spans="1:16" ht="27" customHeight="1" x14ac:dyDescent="0.15">
      <c r="A115" s="187"/>
      <c r="B115" s="153"/>
      <c r="C115" s="154"/>
      <c r="D115" s="134"/>
      <c r="E115" s="135"/>
      <c r="F115" s="136"/>
      <c r="G115" s="194"/>
      <c r="H115" s="194"/>
      <c r="I115" s="195"/>
      <c r="J115" s="195"/>
      <c r="K115" s="195"/>
      <c r="L115" s="192"/>
      <c r="M115" s="192"/>
      <c r="N115" s="192"/>
      <c r="O115" s="192"/>
      <c r="P115" s="193"/>
    </row>
    <row r="116" spans="1:16" ht="12.75" customHeight="1" x14ac:dyDescent="0.15">
      <c r="A116" s="186">
        <v>42</v>
      </c>
      <c r="B116" s="151"/>
      <c r="C116" s="152"/>
      <c r="D116" s="67" t="s">
        <v>5</v>
      </c>
      <c r="E116" s="198"/>
      <c r="F116" s="199"/>
      <c r="G116" s="194"/>
      <c r="H116" s="194"/>
      <c r="I116" s="195"/>
      <c r="J116" s="195"/>
      <c r="K116" s="195"/>
      <c r="L116" s="190"/>
      <c r="M116" s="190"/>
      <c r="N116" s="190"/>
      <c r="O116" s="190"/>
      <c r="P116" s="191"/>
    </row>
    <row r="117" spans="1:16" ht="27" customHeight="1" x14ac:dyDescent="0.15">
      <c r="A117" s="187"/>
      <c r="B117" s="153"/>
      <c r="C117" s="154"/>
      <c r="D117" s="134"/>
      <c r="E117" s="135"/>
      <c r="F117" s="136"/>
      <c r="G117" s="194"/>
      <c r="H117" s="194"/>
      <c r="I117" s="195"/>
      <c r="J117" s="195"/>
      <c r="K117" s="195"/>
      <c r="L117" s="192"/>
      <c r="M117" s="192"/>
      <c r="N117" s="192"/>
      <c r="O117" s="192"/>
      <c r="P117" s="193"/>
    </row>
    <row r="118" spans="1:16" ht="12.75" customHeight="1" x14ac:dyDescent="0.15">
      <c r="A118" s="186">
        <v>43</v>
      </c>
      <c r="B118" s="151"/>
      <c r="C118" s="152"/>
      <c r="D118" s="67" t="s">
        <v>5</v>
      </c>
      <c r="E118" s="198"/>
      <c r="F118" s="199"/>
      <c r="G118" s="194"/>
      <c r="H118" s="194"/>
      <c r="I118" s="195"/>
      <c r="J118" s="195"/>
      <c r="K118" s="195"/>
      <c r="L118" s="190"/>
      <c r="M118" s="190"/>
      <c r="N118" s="190"/>
      <c r="O118" s="190"/>
      <c r="P118" s="191"/>
    </row>
    <row r="119" spans="1:16" ht="27" customHeight="1" x14ac:dyDescent="0.15">
      <c r="A119" s="187"/>
      <c r="B119" s="153"/>
      <c r="C119" s="154"/>
      <c r="D119" s="134"/>
      <c r="E119" s="135"/>
      <c r="F119" s="136"/>
      <c r="G119" s="194"/>
      <c r="H119" s="194"/>
      <c r="I119" s="195"/>
      <c r="J119" s="195"/>
      <c r="K119" s="195"/>
      <c r="L119" s="192"/>
      <c r="M119" s="192"/>
      <c r="N119" s="192"/>
      <c r="O119" s="192"/>
      <c r="P119" s="193"/>
    </row>
    <row r="120" spans="1:16" ht="12.75" customHeight="1" x14ac:dyDescent="0.15">
      <c r="A120" s="186">
        <v>44</v>
      </c>
      <c r="B120" s="151"/>
      <c r="C120" s="152"/>
      <c r="D120" s="67" t="s">
        <v>5</v>
      </c>
      <c r="E120" s="198"/>
      <c r="F120" s="199"/>
      <c r="G120" s="194"/>
      <c r="H120" s="194"/>
      <c r="I120" s="195"/>
      <c r="J120" s="195"/>
      <c r="K120" s="195"/>
      <c r="L120" s="190"/>
      <c r="M120" s="190"/>
      <c r="N120" s="190"/>
      <c r="O120" s="190"/>
      <c r="P120" s="191"/>
    </row>
    <row r="121" spans="1:16" ht="27" customHeight="1" x14ac:dyDescent="0.15">
      <c r="A121" s="187"/>
      <c r="B121" s="153"/>
      <c r="C121" s="154"/>
      <c r="D121" s="134"/>
      <c r="E121" s="135"/>
      <c r="F121" s="136"/>
      <c r="G121" s="194"/>
      <c r="H121" s="194"/>
      <c r="I121" s="195"/>
      <c r="J121" s="195"/>
      <c r="K121" s="195"/>
      <c r="L121" s="192"/>
      <c r="M121" s="192"/>
      <c r="N121" s="192"/>
      <c r="O121" s="192"/>
      <c r="P121" s="193"/>
    </row>
    <row r="122" spans="1:16" ht="12.75" customHeight="1" x14ac:dyDescent="0.15">
      <c r="A122" s="186">
        <v>45</v>
      </c>
      <c r="B122" s="151"/>
      <c r="C122" s="152"/>
      <c r="D122" s="67" t="s">
        <v>5</v>
      </c>
      <c r="E122" s="198"/>
      <c r="F122" s="199"/>
      <c r="G122" s="194"/>
      <c r="H122" s="194"/>
      <c r="I122" s="195"/>
      <c r="J122" s="195"/>
      <c r="K122" s="195"/>
      <c r="L122" s="190"/>
      <c r="M122" s="190"/>
      <c r="N122" s="190"/>
      <c r="O122" s="190"/>
      <c r="P122" s="191"/>
    </row>
    <row r="123" spans="1:16" ht="27" customHeight="1" x14ac:dyDescent="0.15">
      <c r="A123" s="187"/>
      <c r="B123" s="153"/>
      <c r="C123" s="154"/>
      <c r="D123" s="134"/>
      <c r="E123" s="135"/>
      <c r="F123" s="136"/>
      <c r="G123" s="194"/>
      <c r="H123" s="194"/>
      <c r="I123" s="195"/>
      <c r="J123" s="195"/>
      <c r="K123" s="195"/>
      <c r="L123" s="192"/>
      <c r="M123" s="192"/>
      <c r="N123" s="192"/>
      <c r="O123" s="192"/>
      <c r="P123" s="193"/>
    </row>
    <row r="124" spans="1:16" s="56" customFormat="1" ht="15.75" customHeight="1" x14ac:dyDescent="0.15">
      <c r="A124" s="137" t="s">
        <v>74</v>
      </c>
      <c r="B124" s="137"/>
      <c r="C124" s="137"/>
      <c r="D124" s="137"/>
      <c r="E124" s="137"/>
      <c r="F124" s="137"/>
      <c r="G124" s="137"/>
      <c r="H124" s="137"/>
      <c r="I124" s="137"/>
      <c r="J124" s="137"/>
      <c r="K124" s="137"/>
      <c r="L124" s="137"/>
      <c r="M124" s="137"/>
      <c r="N124" s="137"/>
      <c r="O124" s="137"/>
      <c r="P124" s="137"/>
    </row>
    <row r="125" spans="1:16" s="56" customFormat="1" ht="15.75" customHeight="1" x14ac:dyDescent="0.15">
      <c r="A125" s="138" t="s">
        <v>52</v>
      </c>
      <c r="B125" s="138"/>
      <c r="C125" s="138"/>
      <c r="D125" s="138"/>
      <c r="E125" s="138"/>
      <c r="F125" s="138"/>
      <c r="G125" s="138"/>
      <c r="H125" s="138"/>
      <c r="I125" s="138"/>
      <c r="J125" s="138"/>
      <c r="K125" s="138"/>
      <c r="L125" s="138"/>
      <c r="M125" s="138"/>
      <c r="N125" s="138"/>
      <c r="O125" s="138"/>
      <c r="P125" s="138"/>
    </row>
    <row r="126" spans="1:16" s="56" customFormat="1" ht="15.75" customHeight="1" x14ac:dyDescent="0.15">
      <c r="A126" s="76" t="s">
        <v>69</v>
      </c>
      <c r="B126" s="76"/>
      <c r="C126" s="76"/>
      <c r="D126" s="76"/>
      <c r="E126" s="76"/>
      <c r="F126" s="76"/>
      <c r="G126" s="76"/>
      <c r="H126" s="76"/>
      <c r="I126" s="76"/>
      <c r="J126" s="76"/>
      <c r="K126" s="76"/>
      <c r="L126" s="76"/>
      <c r="M126" s="76"/>
      <c r="N126" s="76"/>
      <c r="O126" s="76"/>
      <c r="P126" s="76"/>
    </row>
    <row r="127" spans="1:16" s="56" customFormat="1" ht="9.9499999999999993" customHeight="1" x14ac:dyDescent="0.15">
      <c r="A127" s="138"/>
      <c r="B127" s="138"/>
      <c r="C127" s="138"/>
      <c r="D127" s="138"/>
      <c r="E127" s="138"/>
      <c r="F127" s="138"/>
      <c r="G127" s="138"/>
      <c r="H127" s="138"/>
      <c r="I127" s="138"/>
      <c r="J127" s="138"/>
      <c r="K127" s="138"/>
      <c r="L127" s="138"/>
      <c r="M127" s="138"/>
      <c r="N127" s="138"/>
      <c r="O127" s="138"/>
      <c r="P127" s="138"/>
    </row>
    <row r="128" spans="1:16" s="56" customFormat="1" ht="9.9499999999999993" customHeight="1" x14ac:dyDescent="0.15">
      <c r="A128" s="76"/>
      <c r="B128" s="76"/>
      <c r="C128" s="76"/>
      <c r="D128" s="76"/>
      <c r="E128" s="76"/>
      <c r="F128" s="76"/>
      <c r="G128" s="76"/>
      <c r="H128" s="76"/>
      <c r="I128" s="76"/>
      <c r="J128" s="200"/>
      <c r="K128" s="200"/>
      <c r="L128" s="200"/>
      <c r="M128" s="200"/>
      <c r="N128" s="200"/>
      <c r="O128" s="200"/>
      <c r="P128" s="200"/>
    </row>
    <row r="129" spans="1:17" s="3" customFormat="1" ht="13.5" customHeight="1" x14ac:dyDescent="0.15">
      <c r="A129" s="22"/>
      <c r="B129" s="163" t="s">
        <v>22</v>
      </c>
      <c r="C129" s="164"/>
      <c r="D129" s="171" t="s">
        <v>28</v>
      </c>
      <c r="E129" s="172"/>
      <c r="F129" s="78" t="s">
        <v>75</v>
      </c>
      <c r="G129" s="173" t="s">
        <v>28</v>
      </c>
      <c r="H129" s="174"/>
      <c r="I129" s="164"/>
      <c r="J129" s="77" t="s">
        <v>30</v>
      </c>
      <c r="K129" s="81"/>
      <c r="L129" s="81"/>
      <c r="M129" s="81"/>
      <c r="N129" s="81"/>
      <c r="O129" s="81"/>
      <c r="P129" s="81"/>
    </row>
    <row r="130" spans="1:17" s="3" customFormat="1" x14ac:dyDescent="0.15">
      <c r="A130" s="22"/>
      <c r="B130" s="163" t="s">
        <v>24</v>
      </c>
      <c r="C130" s="164"/>
      <c r="D130" s="74" t="s">
        <v>25</v>
      </c>
      <c r="E130" s="43">
        <f>SUMPRODUCT((B94:B123="進学")*(G94:G123="男"))</f>
        <v>0</v>
      </c>
      <c r="F130" s="163" t="s">
        <v>23</v>
      </c>
      <c r="G130" s="41" t="s">
        <v>25</v>
      </c>
      <c r="H130" s="167">
        <f>SUMPRODUCT((B94:B123="特進")*(G94:G123="男"))</f>
        <v>0</v>
      </c>
      <c r="I130" s="168"/>
      <c r="J130" s="84">
        <f>SUM(E130,H130,J86)</f>
        <v>0</v>
      </c>
      <c r="K130" s="82"/>
      <c r="L130" s="80"/>
      <c r="M130" s="80"/>
      <c r="N130" s="83"/>
      <c r="O130" s="83"/>
      <c r="P130" s="83"/>
    </row>
    <row r="131" spans="1:17" s="3" customFormat="1" x14ac:dyDescent="0.15">
      <c r="A131" s="22"/>
      <c r="B131" s="165"/>
      <c r="C131" s="166"/>
      <c r="D131" s="75" t="s">
        <v>26</v>
      </c>
      <c r="E131" s="44">
        <f>SUMPRODUCT((B94:B123="進学")*(G94:G123="女"))</f>
        <v>0</v>
      </c>
      <c r="F131" s="165"/>
      <c r="G131" s="42" t="s">
        <v>26</v>
      </c>
      <c r="H131" s="169">
        <f>SUMPRODUCT((B94:B123="特進")*(G94:G123="女"))</f>
        <v>0</v>
      </c>
      <c r="I131" s="170"/>
      <c r="J131" s="85">
        <f>SUM(E131,H131,J87)</f>
        <v>0</v>
      </c>
      <c r="K131" s="82"/>
      <c r="L131" s="80"/>
      <c r="M131" s="80"/>
      <c r="N131" s="81"/>
      <c r="O131" s="81"/>
      <c r="P131" s="81"/>
    </row>
    <row r="132" spans="1:17" x14ac:dyDescent="0.15">
      <c r="A132" s="18"/>
      <c r="B132" s="129" t="s">
        <v>27</v>
      </c>
      <c r="C132" s="130"/>
      <c r="D132" s="131"/>
      <c r="E132" s="38">
        <f>SUM(E130:E131)</f>
        <v>0</v>
      </c>
      <c r="F132" s="129" t="s">
        <v>27</v>
      </c>
      <c r="G132" s="131"/>
      <c r="H132" s="132">
        <f>SUM(H130:I131)</f>
        <v>0</v>
      </c>
      <c r="I132" s="133"/>
      <c r="J132" s="86">
        <f>SUM(J130:J131)</f>
        <v>0</v>
      </c>
      <c r="K132" s="201" t="s">
        <v>76</v>
      </c>
      <c r="L132" s="201"/>
      <c r="M132" s="201"/>
      <c r="N132" s="201"/>
      <c r="O132" s="201"/>
      <c r="P132" s="201"/>
      <c r="Q132" s="201"/>
    </row>
    <row r="133" spans="1:17" s="3" customFormat="1" ht="29.25" customHeight="1" x14ac:dyDescent="0.15">
      <c r="A133" s="97" t="s">
        <v>72</v>
      </c>
      <c r="B133" s="97"/>
      <c r="C133" s="97"/>
      <c r="D133" s="97"/>
      <c r="E133" s="97"/>
      <c r="F133" s="97"/>
      <c r="G133" s="97"/>
      <c r="H133" s="97"/>
      <c r="I133" s="97"/>
      <c r="J133" s="73" t="s">
        <v>18</v>
      </c>
      <c r="K133" s="73"/>
      <c r="L133" s="73"/>
      <c r="M133" s="73"/>
      <c r="N133" s="73"/>
      <c r="O133" s="73"/>
      <c r="P133" s="73"/>
    </row>
    <row r="134" spans="1:17" s="3" customFormat="1" ht="21.75" customHeight="1" x14ac:dyDescent="0.15">
      <c r="A134" s="6"/>
      <c r="B134" s="7"/>
      <c r="C134" s="7"/>
      <c r="D134" s="7"/>
      <c r="E134" s="7"/>
      <c r="F134" s="7"/>
      <c r="G134" s="7"/>
      <c r="H134" s="7"/>
      <c r="I134" s="7"/>
      <c r="J134" s="98" t="str">
        <f>+J90</f>
        <v>　　　　　令和 ４ 年 １ 月　　日</v>
      </c>
      <c r="K134" s="98"/>
      <c r="L134" s="98"/>
      <c r="M134" s="98"/>
      <c r="N134" s="98"/>
      <c r="O134" s="98"/>
      <c r="P134" s="98"/>
    </row>
    <row r="135" spans="1:17" s="3" customFormat="1" ht="30.75" customHeight="1" x14ac:dyDescent="0.15">
      <c r="A135" s="8" t="s">
        <v>6</v>
      </c>
      <c r="B135" s="8"/>
      <c r="C135" s="8"/>
      <c r="D135" s="8"/>
      <c r="E135" s="8"/>
      <c r="F135" s="8"/>
      <c r="G135" s="8"/>
      <c r="H135" s="8"/>
      <c r="I135" s="7"/>
      <c r="J135" s="7"/>
      <c r="K135" s="7"/>
      <c r="L135" s="7"/>
      <c r="M135" s="7"/>
      <c r="N135" s="7"/>
      <c r="O135" s="7"/>
      <c r="P135" s="7"/>
    </row>
    <row r="136" spans="1:17" s="4" customFormat="1" ht="36" customHeight="1" x14ac:dyDescent="0.15">
      <c r="A136" s="9"/>
      <c r="B136" s="99" t="str">
        <f>IF(B92=0," ",B92)</f>
        <v xml:space="preserve"> </v>
      </c>
      <c r="C136" s="99"/>
      <c r="D136" s="99"/>
      <c r="E136" s="99"/>
      <c r="F136" s="100" t="s">
        <v>15</v>
      </c>
      <c r="G136" s="100"/>
      <c r="H136" s="71" t="s">
        <v>14</v>
      </c>
      <c r="I136" s="99" t="str">
        <f>IF(I92=0," ",I92)</f>
        <v xml:space="preserve"> </v>
      </c>
      <c r="J136" s="99"/>
      <c r="K136" s="99"/>
      <c r="L136" s="99"/>
      <c r="M136" s="55" t="s">
        <v>4</v>
      </c>
      <c r="N136" s="12"/>
      <c r="O136" s="13"/>
      <c r="P136" s="55"/>
    </row>
    <row r="137" spans="1:17" ht="33" customHeight="1" x14ac:dyDescent="0.15">
      <c r="A137" s="63" t="s">
        <v>1</v>
      </c>
      <c r="B137" s="188" t="s">
        <v>2</v>
      </c>
      <c r="C137" s="189"/>
      <c r="D137" s="196" t="s">
        <v>11</v>
      </c>
      <c r="E137" s="196"/>
      <c r="F137" s="196"/>
      <c r="G137" s="197" t="s">
        <v>3</v>
      </c>
      <c r="H137" s="197"/>
      <c r="I137" s="196" t="s">
        <v>58</v>
      </c>
      <c r="J137" s="196"/>
      <c r="K137" s="196"/>
      <c r="L137" s="178" t="s">
        <v>71</v>
      </c>
      <c r="M137" s="178"/>
      <c r="N137" s="178"/>
      <c r="O137" s="178"/>
      <c r="P137" s="179"/>
    </row>
    <row r="138" spans="1:17" ht="12.75" customHeight="1" x14ac:dyDescent="0.15">
      <c r="A138" s="186">
        <v>46</v>
      </c>
      <c r="B138" s="151"/>
      <c r="C138" s="152"/>
      <c r="D138" s="67" t="s">
        <v>5</v>
      </c>
      <c r="E138" s="198"/>
      <c r="F138" s="199"/>
      <c r="G138" s="194"/>
      <c r="H138" s="194"/>
      <c r="I138" s="195"/>
      <c r="J138" s="195"/>
      <c r="K138" s="195"/>
      <c r="L138" s="190"/>
      <c r="M138" s="190"/>
      <c r="N138" s="190"/>
      <c r="O138" s="190"/>
      <c r="P138" s="191"/>
    </row>
    <row r="139" spans="1:17" ht="27" customHeight="1" x14ac:dyDescent="0.15">
      <c r="A139" s="187"/>
      <c r="B139" s="153"/>
      <c r="C139" s="154"/>
      <c r="D139" s="134"/>
      <c r="E139" s="135"/>
      <c r="F139" s="136"/>
      <c r="G139" s="194"/>
      <c r="H139" s="194"/>
      <c r="I139" s="195"/>
      <c r="J139" s="195"/>
      <c r="K139" s="195"/>
      <c r="L139" s="192"/>
      <c r="M139" s="192"/>
      <c r="N139" s="192"/>
      <c r="O139" s="192"/>
      <c r="P139" s="193"/>
    </row>
    <row r="140" spans="1:17" ht="12.75" customHeight="1" x14ac:dyDescent="0.15">
      <c r="A140" s="186">
        <v>47</v>
      </c>
      <c r="B140" s="151"/>
      <c r="C140" s="152"/>
      <c r="D140" s="67" t="s">
        <v>5</v>
      </c>
      <c r="E140" s="198"/>
      <c r="F140" s="199"/>
      <c r="G140" s="194"/>
      <c r="H140" s="194"/>
      <c r="I140" s="195"/>
      <c r="J140" s="195"/>
      <c r="K140" s="195"/>
      <c r="L140" s="190"/>
      <c r="M140" s="190"/>
      <c r="N140" s="190"/>
      <c r="O140" s="190"/>
      <c r="P140" s="191"/>
    </row>
    <row r="141" spans="1:17" ht="27" customHeight="1" x14ac:dyDescent="0.15">
      <c r="A141" s="187"/>
      <c r="B141" s="153"/>
      <c r="C141" s="154"/>
      <c r="D141" s="134"/>
      <c r="E141" s="135"/>
      <c r="F141" s="136"/>
      <c r="G141" s="194"/>
      <c r="H141" s="194"/>
      <c r="I141" s="195"/>
      <c r="J141" s="195"/>
      <c r="K141" s="195"/>
      <c r="L141" s="192"/>
      <c r="M141" s="192"/>
      <c r="N141" s="192"/>
      <c r="O141" s="192"/>
      <c r="P141" s="193"/>
    </row>
    <row r="142" spans="1:17" ht="12.75" customHeight="1" x14ac:dyDescent="0.15">
      <c r="A142" s="186">
        <v>48</v>
      </c>
      <c r="B142" s="151"/>
      <c r="C142" s="152"/>
      <c r="D142" s="67" t="s">
        <v>5</v>
      </c>
      <c r="E142" s="198"/>
      <c r="F142" s="199"/>
      <c r="G142" s="194"/>
      <c r="H142" s="194"/>
      <c r="I142" s="195"/>
      <c r="J142" s="195"/>
      <c r="K142" s="195"/>
      <c r="L142" s="190"/>
      <c r="M142" s="190"/>
      <c r="N142" s="190"/>
      <c r="O142" s="190"/>
      <c r="P142" s="191"/>
    </row>
    <row r="143" spans="1:17" ht="27" customHeight="1" x14ac:dyDescent="0.15">
      <c r="A143" s="187"/>
      <c r="B143" s="153"/>
      <c r="C143" s="154"/>
      <c r="D143" s="134"/>
      <c r="E143" s="135"/>
      <c r="F143" s="136"/>
      <c r="G143" s="194"/>
      <c r="H143" s="194"/>
      <c r="I143" s="195"/>
      <c r="J143" s="195"/>
      <c r="K143" s="195"/>
      <c r="L143" s="192"/>
      <c r="M143" s="192"/>
      <c r="N143" s="192"/>
      <c r="O143" s="192"/>
      <c r="P143" s="193"/>
    </row>
    <row r="144" spans="1:17" ht="12.75" customHeight="1" x14ac:dyDescent="0.15">
      <c r="A144" s="186">
        <v>49</v>
      </c>
      <c r="B144" s="151"/>
      <c r="C144" s="152"/>
      <c r="D144" s="67" t="s">
        <v>5</v>
      </c>
      <c r="E144" s="198"/>
      <c r="F144" s="199"/>
      <c r="G144" s="194"/>
      <c r="H144" s="194"/>
      <c r="I144" s="195"/>
      <c r="J144" s="195"/>
      <c r="K144" s="195"/>
      <c r="L144" s="190"/>
      <c r="M144" s="190"/>
      <c r="N144" s="190"/>
      <c r="O144" s="190"/>
      <c r="P144" s="191"/>
    </row>
    <row r="145" spans="1:16" ht="27" customHeight="1" x14ac:dyDescent="0.15">
      <c r="A145" s="187"/>
      <c r="B145" s="153"/>
      <c r="C145" s="154"/>
      <c r="D145" s="134"/>
      <c r="E145" s="135"/>
      <c r="F145" s="136"/>
      <c r="G145" s="194"/>
      <c r="H145" s="194"/>
      <c r="I145" s="195"/>
      <c r="J145" s="195"/>
      <c r="K145" s="195"/>
      <c r="L145" s="192"/>
      <c r="M145" s="192"/>
      <c r="N145" s="192"/>
      <c r="O145" s="192"/>
      <c r="P145" s="193"/>
    </row>
    <row r="146" spans="1:16" ht="12.75" customHeight="1" x14ac:dyDescent="0.15">
      <c r="A146" s="186">
        <v>50</v>
      </c>
      <c r="B146" s="151"/>
      <c r="C146" s="152"/>
      <c r="D146" s="67" t="s">
        <v>5</v>
      </c>
      <c r="E146" s="198"/>
      <c r="F146" s="199"/>
      <c r="G146" s="194"/>
      <c r="H146" s="194"/>
      <c r="I146" s="195"/>
      <c r="J146" s="195"/>
      <c r="K146" s="195"/>
      <c r="L146" s="190"/>
      <c r="M146" s="190"/>
      <c r="N146" s="190"/>
      <c r="O146" s="190"/>
      <c r="P146" s="191"/>
    </row>
    <row r="147" spans="1:16" ht="27" customHeight="1" x14ac:dyDescent="0.15">
      <c r="A147" s="187"/>
      <c r="B147" s="153"/>
      <c r="C147" s="154"/>
      <c r="D147" s="134"/>
      <c r="E147" s="135"/>
      <c r="F147" s="136"/>
      <c r="G147" s="194"/>
      <c r="H147" s="194"/>
      <c r="I147" s="195"/>
      <c r="J147" s="195"/>
      <c r="K147" s="195"/>
      <c r="L147" s="192"/>
      <c r="M147" s="192"/>
      <c r="N147" s="192"/>
      <c r="O147" s="192"/>
      <c r="P147" s="193"/>
    </row>
    <row r="148" spans="1:16" ht="12.75" customHeight="1" x14ac:dyDescent="0.15">
      <c r="A148" s="186">
        <v>51</v>
      </c>
      <c r="B148" s="151"/>
      <c r="C148" s="152"/>
      <c r="D148" s="67" t="s">
        <v>5</v>
      </c>
      <c r="E148" s="198"/>
      <c r="F148" s="199"/>
      <c r="G148" s="194"/>
      <c r="H148" s="194"/>
      <c r="I148" s="195"/>
      <c r="J148" s="195"/>
      <c r="K148" s="195"/>
      <c r="L148" s="190"/>
      <c r="M148" s="190"/>
      <c r="N148" s="190"/>
      <c r="O148" s="190"/>
      <c r="P148" s="191"/>
    </row>
    <row r="149" spans="1:16" ht="27" customHeight="1" x14ac:dyDescent="0.15">
      <c r="A149" s="187"/>
      <c r="B149" s="153"/>
      <c r="C149" s="154"/>
      <c r="D149" s="134"/>
      <c r="E149" s="135"/>
      <c r="F149" s="136"/>
      <c r="G149" s="194"/>
      <c r="H149" s="194"/>
      <c r="I149" s="195"/>
      <c r="J149" s="195"/>
      <c r="K149" s="195"/>
      <c r="L149" s="192"/>
      <c r="M149" s="192"/>
      <c r="N149" s="192"/>
      <c r="O149" s="192"/>
      <c r="P149" s="193"/>
    </row>
    <row r="150" spans="1:16" ht="12.75" customHeight="1" x14ac:dyDescent="0.15">
      <c r="A150" s="186">
        <v>52</v>
      </c>
      <c r="B150" s="151"/>
      <c r="C150" s="152"/>
      <c r="D150" s="67" t="s">
        <v>5</v>
      </c>
      <c r="E150" s="198"/>
      <c r="F150" s="199"/>
      <c r="G150" s="194"/>
      <c r="H150" s="194"/>
      <c r="I150" s="195"/>
      <c r="J150" s="195"/>
      <c r="K150" s="195"/>
      <c r="L150" s="190"/>
      <c r="M150" s="190"/>
      <c r="N150" s="190"/>
      <c r="O150" s="190"/>
      <c r="P150" s="191"/>
    </row>
    <row r="151" spans="1:16" ht="27" customHeight="1" x14ac:dyDescent="0.15">
      <c r="A151" s="187"/>
      <c r="B151" s="153"/>
      <c r="C151" s="154"/>
      <c r="D151" s="134"/>
      <c r="E151" s="135"/>
      <c r="F151" s="136"/>
      <c r="G151" s="194"/>
      <c r="H151" s="194"/>
      <c r="I151" s="195"/>
      <c r="J151" s="195"/>
      <c r="K151" s="195"/>
      <c r="L151" s="192"/>
      <c r="M151" s="192"/>
      <c r="N151" s="192"/>
      <c r="O151" s="192"/>
      <c r="P151" s="193"/>
    </row>
    <row r="152" spans="1:16" ht="12.75" customHeight="1" x14ac:dyDescent="0.15">
      <c r="A152" s="186">
        <v>53</v>
      </c>
      <c r="B152" s="151"/>
      <c r="C152" s="152"/>
      <c r="D152" s="67" t="s">
        <v>5</v>
      </c>
      <c r="E152" s="198"/>
      <c r="F152" s="199"/>
      <c r="G152" s="194"/>
      <c r="H152" s="194"/>
      <c r="I152" s="195"/>
      <c r="J152" s="195"/>
      <c r="K152" s="195"/>
      <c r="L152" s="190"/>
      <c r="M152" s="190"/>
      <c r="N152" s="190"/>
      <c r="O152" s="190"/>
      <c r="P152" s="191"/>
    </row>
    <row r="153" spans="1:16" ht="27" customHeight="1" x14ac:dyDescent="0.15">
      <c r="A153" s="187"/>
      <c r="B153" s="153"/>
      <c r="C153" s="154"/>
      <c r="D153" s="134"/>
      <c r="E153" s="135"/>
      <c r="F153" s="136"/>
      <c r="G153" s="194"/>
      <c r="H153" s="194"/>
      <c r="I153" s="195"/>
      <c r="J153" s="195"/>
      <c r="K153" s="195"/>
      <c r="L153" s="192"/>
      <c r="M153" s="192"/>
      <c r="N153" s="192"/>
      <c r="O153" s="192"/>
      <c r="P153" s="193"/>
    </row>
    <row r="154" spans="1:16" ht="12.75" customHeight="1" x14ac:dyDescent="0.15">
      <c r="A154" s="186">
        <v>54</v>
      </c>
      <c r="B154" s="151"/>
      <c r="C154" s="152"/>
      <c r="D154" s="67" t="s">
        <v>5</v>
      </c>
      <c r="E154" s="198"/>
      <c r="F154" s="199"/>
      <c r="G154" s="194"/>
      <c r="H154" s="194"/>
      <c r="I154" s="195"/>
      <c r="J154" s="195"/>
      <c r="K154" s="195"/>
      <c r="L154" s="190"/>
      <c r="M154" s="190"/>
      <c r="N154" s="190"/>
      <c r="O154" s="190"/>
      <c r="P154" s="191"/>
    </row>
    <row r="155" spans="1:16" ht="27" customHeight="1" x14ac:dyDescent="0.15">
      <c r="A155" s="187"/>
      <c r="B155" s="153"/>
      <c r="C155" s="154"/>
      <c r="D155" s="134"/>
      <c r="E155" s="135"/>
      <c r="F155" s="136"/>
      <c r="G155" s="194"/>
      <c r="H155" s="194"/>
      <c r="I155" s="195"/>
      <c r="J155" s="195"/>
      <c r="K155" s="195"/>
      <c r="L155" s="192"/>
      <c r="M155" s="192"/>
      <c r="N155" s="192"/>
      <c r="O155" s="192"/>
      <c r="P155" s="193"/>
    </row>
    <row r="156" spans="1:16" ht="12.75" customHeight="1" x14ac:dyDescent="0.15">
      <c r="A156" s="186">
        <v>55</v>
      </c>
      <c r="B156" s="151"/>
      <c r="C156" s="152"/>
      <c r="D156" s="67" t="s">
        <v>5</v>
      </c>
      <c r="E156" s="198"/>
      <c r="F156" s="199"/>
      <c r="G156" s="194"/>
      <c r="H156" s="194"/>
      <c r="I156" s="195"/>
      <c r="J156" s="195"/>
      <c r="K156" s="195"/>
      <c r="L156" s="190"/>
      <c r="M156" s="190"/>
      <c r="N156" s="190"/>
      <c r="O156" s="190"/>
      <c r="P156" s="191"/>
    </row>
    <row r="157" spans="1:16" ht="27" customHeight="1" x14ac:dyDescent="0.15">
      <c r="A157" s="187"/>
      <c r="B157" s="153"/>
      <c r="C157" s="154"/>
      <c r="D157" s="134"/>
      <c r="E157" s="135"/>
      <c r="F157" s="136"/>
      <c r="G157" s="194"/>
      <c r="H157" s="194"/>
      <c r="I157" s="195"/>
      <c r="J157" s="195"/>
      <c r="K157" s="195"/>
      <c r="L157" s="192"/>
      <c r="M157" s="192"/>
      <c r="N157" s="192"/>
      <c r="O157" s="192"/>
      <c r="P157" s="193"/>
    </row>
    <row r="158" spans="1:16" ht="12.75" customHeight="1" x14ac:dyDescent="0.15">
      <c r="A158" s="186">
        <v>56</v>
      </c>
      <c r="B158" s="151"/>
      <c r="C158" s="152"/>
      <c r="D158" s="67" t="s">
        <v>5</v>
      </c>
      <c r="E158" s="198"/>
      <c r="F158" s="199"/>
      <c r="G158" s="194"/>
      <c r="H158" s="194"/>
      <c r="I158" s="195"/>
      <c r="J158" s="195"/>
      <c r="K158" s="195"/>
      <c r="L158" s="190"/>
      <c r="M158" s="190"/>
      <c r="N158" s="190"/>
      <c r="O158" s="190"/>
      <c r="P158" s="191"/>
    </row>
    <row r="159" spans="1:16" ht="27" customHeight="1" x14ac:dyDescent="0.15">
      <c r="A159" s="187"/>
      <c r="B159" s="153"/>
      <c r="C159" s="154"/>
      <c r="D159" s="134"/>
      <c r="E159" s="135"/>
      <c r="F159" s="136"/>
      <c r="G159" s="194"/>
      <c r="H159" s="194"/>
      <c r="I159" s="195"/>
      <c r="J159" s="195"/>
      <c r="K159" s="195"/>
      <c r="L159" s="192"/>
      <c r="M159" s="192"/>
      <c r="N159" s="192"/>
      <c r="O159" s="192"/>
      <c r="P159" s="193"/>
    </row>
    <row r="160" spans="1:16" ht="12.75" customHeight="1" x14ac:dyDescent="0.15">
      <c r="A160" s="186">
        <v>57</v>
      </c>
      <c r="B160" s="151"/>
      <c r="C160" s="152"/>
      <c r="D160" s="67" t="s">
        <v>5</v>
      </c>
      <c r="E160" s="198"/>
      <c r="F160" s="199"/>
      <c r="G160" s="194"/>
      <c r="H160" s="194"/>
      <c r="I160" s="195"/>
      <c r="J160" s="195"/>
      <c r="K160" s="195"/>
      <c r="L160" s="190"/>
      <c r="M160" s="190"/>
      <c r="N160" s="190"/>
      <c r="O160" s="190"/>
      <c r="P160" s="191"/>
    </row>
    <row r="161" spans="1:17" ht="27" customHeight="1" x14ac:dyDescent="0.15">
      <c r="A161" s="187"/>
      <c r="B161" s="153"/>
      <c r="C161" s="154"/>
      <c r="D161" s="134"/>
      <c r="E161" s="135"/>
      <c r="F161" s="136"/>
      <c r="G161" s="194"/>
      <c r="H161" s="194"/>
      <c r="I161" s="195"/>
      <c r="J161" s="195"/>
      <c r="K161" s="195"/>
      <c r="L161" s="192"/>
      <c r="M161" s="192"/>
      <c r="N161" s="192"/>
      <c r="O161" s="192"/>
      <c r="P161" s="193"/>
    </row>
    <row r="162" spans="1:17" ht="12.75" customHeight="1" x14ac:dyDescent="0.15">
      <c r="A162" s="186">
        <v>58</v>
      </c>
      <c r="B162" s="151"/>
      <c r="C162" s="152"/>
      <c r="D162" s="67" t="s">
        <v>5</v>
      </c>
      <c r="E162" s="198"/>
      <c r="F162" s="199"/>
      <c r="G162" s="194"/>
      <c r="H162" s="194"/>
      <c r="I162" s="195"/>
      <c r="J162" s="195"/>
      <c r="K162" s="195"/>
      <c r="L162" s="190"/>
      <c r="M162" s="190"/>
      <c r="N162" s="190"/>
      <c r="O162" s="190"/>
      <c r="P162" s="191"/>
    </row>
    <row r="163" spans="1:17" ht="27" customHeight="1" x14ac:dyDescent="0.15">
      <c r="A163" s="187"/>
      <c r="B163" s="153"/>
      <c r="C163" s="154"/>
      <c r="D163" s="134"/>
      <c r="E163" s="135"/>
      <c r="F163" s="136"/>
      <c r="G163" s="194"/>
      <c r="H163" s="194"/>
      <c r="I163" s="195"/>
      <c r="J163" s="195"/>
      <c r="K163" s="195"/>
      <c r="L163" s="192"/>
      <c r="M163" s="192"/>
      <c r="N163" s="192"/>
      <c r="O163" s="192"/>
      <c r="P163" s="193"/>
    </row>
    <row r="164" spans="1:17" ht="12.75" customHeight="1" x14ac:dyDescent="0.15">
      <c r="A164" s="186">
        <v>59</v>
      </c>
      <c r="B164" s="151"/>
      <c r="C164" s="152"/>
      <c r="D164" s="67" t="s">
        <v>5</v>
      </c>
      <c r="E164" s="198"/>
      <c r="F164" s="199"/>
      <c r="G164" s="194"/>
      <c r="H164" s="194"/>
      <c r="I164" s="195"/>
      <c r="J164" s="195"/>
      <c r="K164" s="195"/>
      <c r="L164" s="190"/>
      <c r="M164" s="190"/>
      <c r="N164" s="190"/>
      <c r="O164" s="190"/>
      <c r="P164" s="191"/>
    </row>
    <row r="165" spans="1:17" ht="27" customHeight="1" x14ac:dyDescent="0.15">
      <c r="A165" s="187"/>
      <c r="B165" s="153"/>
      <c r="C165" s="154"/>
      <c r="D165" s="134"/>
      <c r="E165" s="135"/>
      <c r="F165" s="136"/>
      <c r="G165" s="194"/>
      <c r="H165" s="194"/>
      <c r="I165" s="195"/>
      <c r="J165" s="195"/>
      <c r="K165" s="195"/>
      <c r="L165" s="192"/>
      <c r="M165" s="192"/>
      <c r="N165" s="192"/>
      <c r="O165" s="192"/>
      <c r="P165" s="193"/>
    </row>
    <row r="166" spans="1:17" ht="12.75" customHeight="1" x14ac:dyDescent="0.15">
      <c r="A166" s="186">
        <v>60</v>
      </c>
      <c r="B166" s="151"/>
      <c r="C166" s="152"/>
      <c r="D166" s="67" t="s">
        <v>5</v>
      </c>
      <c r="E166" s="198"/>
      <c r="F166" s="199"/>
      <c r="G166" s="194"/>
      <c r="H166" s="194"/>
      <c r="I166" s="195"/>
      <c r="J166" s="195"/>
      <c r="K166" s="195"/>
      <c r="L166" s="190"/>
      <c r="M166" s="190"/>
      <c r="N166" s="190"/>
      <c r="O166" s="190"/>
      <c r="P166" s="191"/>
    </row>
    <row r="167" spans="1:17" ht="27" customHeight="1" x14ac:dyDescent="0.15">
      <c r="A167" s="187"/>
      <c r="B167" s="153"/>
      <c r="C167" s="154"/>
      <c r="D167" s="134"/>
      <c r="E167" s="135"/>
      <c r="F167" s="136"/>
      <c r="G167" s="194"/>
      <c r="H167" s="194"/>
      <c r="I167" s="195"/>
      <c r="J167" s="195"/>
      <c r="K167" s="195"/>
      <c r="L167" s="192"/>
      <c r="M167" s="192"/>
      <c r="N167" s="192"/>
      <c r="O167" s="192"/>
      <c r="P167" s="193"/>
    </row>
    <row r="168" spans="1:17" s="56" customFormat="1" ht="15.75" customHeight="1" x14ac:dyDescent="0.15">
      <c r="A168" s="137" t="s">
        <v>74</v>
      </c>
      <c r="B168" s="137"/>
      <c r="C168" s="137"/>
      <c r="D168" s="137"/>
      <c r="E168" s="137"/>
      <c r="F168" s="137"/>
      <c r="G168" s="137"/>
      <c r="H168" s="137"/>
      <c r="I168" s="137"/>
      <c r="J168" s="137"/>
      <c r="K168" s="137"/>
      <c r="L168" s="137"/>
      <c r="M168" s="137"/>
      <c r="N168" s="137"/>
      <c r="O168" s="137"/>
      <c r="P168" s="137"/>
    </row>
    <row r="169" spans="1:17" s="56" customFormat="1" ht="15.75" customHeight="1" x14ac:dyDescent="0.15">
      <c r="A169" s="138" t="s">
        <v>52</v>
      </c>
      <c r="B169" s="138"/>
      <c r="C169" s="138"/>
      <c r="D169" s="138"/>
      <c r="E169" s="138"/>
      <c r="F169" s="138"/>
      <c r="G169" s="138"/>
      <c r="H169" s="138"/>
      <c r="I169" s="138"/>
      <c r="J169" s="138"/>
      <c r="K169" s="138"/>
      <c r="L169" s="138"/>
      <c r="M169" s="138"/>
      <c r="N169" s="138"/>
      <c r="O169" s="138"/>
      <c r="P169" s="138"/>
    </row>
    <row r="170" spans="1:17" s="56" customFormat="1" ht="15.75" customHeight="1" x14ac:dyDescent="0.15">
      <c r="A170" s="76" t="s">
        <v>69</v>
      </c>
      <c r="B170" s="76"/>
      <c r="C170" s="76"/>
      <c r="D170" s="76"/>
      <c r="E170" s="76"/>
      <c r="F170" s="76"/>
      <c r="G170" s="76"/>
      <c r="H170" s="76"/>
      <c r="I170" s="76"/>
      <c r="J170" s="76"/>
      <c r="K170" s="76"/>
      <c r="L170" s="76"/>
      <c r="M170" s="76"/>
      <c r="N170" s="76"/>
      <c r="O170" s="76"/>
      <c r="P170" s="76"/>
    </row>
    <row r="171" spans="1:17" s="56" customFormat="1" ht="9.9499999999999993" customHeight="1" x14ac:dyDescent="0.15">
      <c r="A171" s="138"/>
      <c r="B171" s="138"/>
      <c r="C171" s="138"/>
      <c r="D171" s="138"/>
      <c r="E171" s="138"/>
      <c r="F171" s="138"/>
      <c r="G171" s="138"/>
      <c r="H171" s="138"/>
      <c r="I171" s="138"/>
      <c r="J171" s="138"/>
      <c r="K171" s="138"/>
      <c r="L171" s="138"/>
      <c r="M171" s="138"/>
      <c r="N171" s="138"/>
      <c r="O171" s="138"/>
      <c r="P171" s="138"/>
    </row>
    <row r="172" spans="1:17" s="56" customFormat="1" ht="9.9499999999999993" customHeight="1" x14ac:dyDescent="0.15">
      <c r="A172" s="76"/>
      <c r="B172" s="76"/>
      <c r="C172" s="76"/>
      <c r="D172" s="76"/>
      <c r="E172" s="76"/>
      <c r="F172" s="76"/>
      <c r="G172" s="76"/>
      <c r="H172" s="76"/>
      <c r="I172" s="76"/>
      <c r="J172" s="200"/>
      <c r="K172" s="200"/>
      <c r="L172" s="200"/>
      <c r="M172" s="200"/>
      <c r="N172" s="200"/>
      <c r="O172" s="200"/>
      <c r="P172" s="200"/>
    </row>
    <row r="173" spans="1:17" s="3" customFormat="1" ht="13.5" customHeight="1" x14ac:dyDescent="0.15">
      <c r="A173" s="22"/>
      <c r="B173" s="163" t="s">
        <v>22</v>
      </c>
      <c r="C173" s="164"/>
      <c r="D173" s="171" t="s">
        <v>28</v>
      </c>
      <c r="E173" s="172"/>
      <c r="F173" s="78" t="s">
        <v>75</v>
      </c>
      <c r="G173" s="173" t="s">
        <v>28</v>
      </c>
      <c r="H173" s="174"/>
      <c r="I173" s="164"/>
      <c r="J173" s="77" t="s">
        <v>30</v>
      </c>
      <c r="K173" s="81"/>
      <c r="L173" s="81"/>
      <c r="M173" s="81"/>
      <c r="N173" s="81"/>
      <c r="O173" s="81"/>
      <c r="P173" s="81"/>
    </row>
    <row r="174" spans="1:17" s="3" customFormat="1" x14ac:dyDescent="0.15">
      <c r="A174" s="22"/>
      <c r="B174" s="163" t="s">
        <v>24</v>
      </c>
      <c r="C174" s="164"/>
      <c r="D174" s="74" t="s">
        <v>25</v>
      </c>
      <c r="E174" s="43">
        <f>SUMPRODUCT((B138:B167="進学")*(G138:G167="男"))</f>
        <v>0</v>
      </c>
      <c r="F174" s="163" t="s">
        <v>23</v>
      </c>
      <c r="G174" s="41" t="s">
        <v>25</v>
      </c>
      <c r="H174" s="167">
        <f>SUMPRODUCT((B138:B167="特進")*(G138:G167="男"))</f>
        <v>0</v>
      </c>
      <c r="I174" s="168"/>
      <c r="J174" s="84">
        <f>SUM(E174,H174,J130)</f>
        <v>0</v>
      </c>
      <c r="K174" s="82"/>
      <c r="L174" s="80"/>
      <c r="M174" s="80"/>
      <c r="N174" s="83"/>
      <c r="O174" s="83"/>
      <c r="P174" s="83"/>
    </row>
    <row r="175" spans="1:17" s="3" customFormat="1" x14ac:dyDescent="0.15">
      <c r="A175" s="22"/>
      <c r="B175" s="165"/>
      <c r="C175" s="166"/>
      <c r="D175" s="75" t="s">
        <v>26</v>
      </c>
      <c r="E175" s="44">
        <f>SUMPRODUCT((B138:B167="進学")*(G138:G167="女"))</f>
        <v>0</v>
      </c>
      <c r="F175" s="165"/>
      <c r="G175" s="42" t="s">
        <v>26</v>
      </c>
      <c r="H175" s="169">
        <f>SUMPRODUCT((B138:B167="特進")*(G138:G167="女"))</f>
        <v>0</v>
      </c>
      <c r="I175" s="170"/>
      <c r="J175" s="85">
        <f>SUM(E175,H175,J131)</f>
        <v>0</v>
      </c>
      <c r="K175" s="82"/>
      <c r="L175" s="80"/>
      <c r="M175" s="80"/>
      <c r="N175" s="81"/>
      <c r="O175" s="81"/>
      <c r="P175" s="81"/>
    </row>
    <row r="176" spans="1:17" x14ac:dyDescent="0.15">
      <c r="A176" s="18"/>
      <c r="B176" s="129" t="s">
        <v>27</v>
      </c>
      <c r="C176" s="130"/>
      <c r="D176" s="131"/>
      <c r="E176" s="38">
        <f>SUM(E174:E175)</f>
        <v>0</v>
      </c>
      <c r="F176" s="129" t="s">
        <v>27</v>
      </c>
      <c r="G176" s="131"/>
      <c r="H176" s="132">
        <f>SUM(H174:I175)</f>
        <v>0</v>
      </c>
      <c r="I176" s="133"/>
      <c r="J176" s="86">
        <f>SUM(J174:J175)</f>
        <v>0</v>
      </c>
      <c r="K176" s="201" t="s">
        <v>76</v>
      </c>
      <c r="L176" s="201"/>
      <c r="M176" s="201"/>
      <c r="N176" s="201"/>
      <c r="O176" s="201"/>
      <c r="P176" s="201"/>
      <c r="Q176" s="201"/>
    </row>
  </sheetData>
  <mergeCells count="520">
    <mergeCell ref="L166:P167"/>
    <mergeCell ref="D167:F167"/>
    <mergeCell ref="B164:C165"/>
    <mergeCell ref="E164:F164"/>
    <mergeCell ref="G164:H165"/>
    <mergeCell ref="I164:K165"/>
    <mergeCell ref="L164:P165"/>
    <mergeCell ref="D165:F165"/>
    <mergeCell ref="L156:P157"/>
    <mergeCell ref="D157:F157"/>
    <mergeCell ref="L154:P155"/>
    <mergeCell ref="D155:F155"/>
    <mergeCell ref="B162:C163"/>
    <mergeCell ref="E162:F162"/>
    <mergeCell ref="G162:H163"/>
    <mergeCell ref="I162:K163"/>
    <mergeCell ref="L162:P163"/>
    <mergeCell ref="D163:F163"/>
    <mergeCell ref="L158:P159"/>
    <mergeCell ref="D159:F159"/>
    <mergeCell ref="B160:C161"/>
    <mergeCell ref="E160:F160"/>
    <mergeCell ref="G160:H161"/>
    <mergeCell ref="I160:K161"/>
    <mergeCell ref="L160:P161"/>
    <mergeCell ref="D161:F161"/>
    <mergeCell ref="L150:P151"/>
    <mergeCell ref="D151:F151"/>
    <mergeCell ref="B152:C153"/>
    <mergeCell ref="E152:F152"/>
    <mergeCell ref="G152:H153"/>
    <mergeCell ref="I152:K153"/>
    <mergeCell ref="L152:P153"/>
    <mergeCell ref="D153:F153"/>
    <mergeCell ref="B148:C149"/>
    <mergeCell ref="E148:F148"/>
    <mergeCell ref="G148:H149"/>
    <mergeCell ref="I148:K149"/>
    <mergeCell ref="L148:P149"/>
    <mergeCell ref="D149:F149"/>
    <mergeCell ref="L146:P147"/>
    <mergeCell ref="D147:F147"/>
    <mergeCell ref="L142:P143"/>
    <mergeCell ref="D143:F143"/>
    <mergeCell ref="B144:C145"/>
    <mergeCell ref="E144:F144"/>
    <mergeCell ref="G144:H145"/>
    <mergeCell ref="I144:K145"/>
    <mergeCell ref="L144:P145"/>
    <mergeCell ref="D145:F145"/>
    <mergeCell ref="L122:P123"/>
    <mergeCell ref="D123:F123"/>
    <mergeCell ref="B120:C121"/>
    <mergeCell ref="E120:F120"/>
    <mergeCell ref="G120:H121"/>
    <mergeCell ref="I120:K121"/>
    <mergeCell ref="L120:P121"/>
    <mergeCell ref="D121:F121"/>
    <mergeCell ref="B140:C141"/>
    <mergeCell ref="E140:F140"/>
    <mergeCell ref="G140:H141"/>
    <mergeCell ref="I140:K141"/>
    <mergeCell ref="L140:P141"/>
    <mergeCell ref="D141:F141"/>
    <mergeCell ref="D137:F137"/>
    <mergeCell ref="G137:H137"/>
    <mergeCell ref="I137:K137"/>
    <mergeCell ref="L137:P137"/>
    <mergeCell ref="B138:C139"/>
    <mergeCell ref="E138:F138"/>
    <mergeCell ref="G138:H139"/>
    <mergeCell ref="I138:K139"/>
    <mergeCell ref="L138:P139"/>
    <mergeCell ref="D139:F139"/>
    <mergeCell ref="L112:P113"/>
    <mergeCell ref="D113:F113"/>
    <mergeCell ref="B110:C111"/>
    <mergeCell ref="E110:F110"/>
    <mergeCell ref="G110:H111"/>
    <mergeCell ref="I110:K111"/>
    <mergeCell ref="L110:P111"/>
    <mergeCell ref="D111:F111"/>
    <mergeCell ref="B118:C119"/>
    <mergeCell ref="E118:F118"/>
    <mergeCell ref="G118:H119"/>
    <mergeCell ref="I118:K119"/>
    <mergeCell ref="L118:P119"/>
    <mergeCell ref="D119:F119"/>
    <mergeCell ref="L114:P115"/>
    <mergeCell ref="D115:F115"/>
    <mergeCell ref="B116:C117"/>
    <mergeCell ref="E116:F116"/>
    <mergeCell ref="G116:H117"/>
    <mergeCell ref="I116:K117"/>
    <mergeCell ref="L116:P117"/>
    <mergeCell ref="D117:F117"/>
    <mergeCell ref="L106:P107"/>
    <mergeCell ref="D107:F107"/>
    <mergeCell ref="B108:C109"/>
    <mergeCell ref="E108:F108"/>
    <mergeCell ref="G108:H109"/>
    <mergeCell ref="I108:K109"/>
    <mergeCell ref="L108:P109"/>
    <mergeCell ref="D109:F109"/>
    <mergeCell ref="B104:C105"/>
    <mergeCell ref="E104:F104"/>
    <mergeCell ref="G104:H105"/>
    <mergeCell ref="I104:K105"/>
    <mergeCell ref="L104:P105"/>
    <mergeCell ref="D105:F105"/>
    <mergeCell ref="L102:P103"/>
    <mergeCell ref="D103:F103"/>
    <mergeCell ref="L98:P99"/>
    <mergeCell ref="D99:F99"/>
    <mergeCell ref="B100:C101"/>
    <mergeCell ref="E100:F100"/>
    <mergeCell ref="G100:H101"/>
    <mergeCell ref="I100:K101"/>
    <mergeCell ref="L100:P101"/>
    <mergeCell ref="D101:F101"/>
    <mergeCell ref="L78:P79"/>
    <mergeCell ref="D79:F79"/>
    <mergeCell ref="B76:C77"/>
    <mergeCell ref="E76:F76"/>
    <mergeCell ref="G76:H77"/>
    <mergeCell ref="I76:K77"/>
    <mergeCell ref="L76:P77"/>
    <mergeCell ref="D77:F77"/>
    <mergeCell ref="B96:C97"/>
    <mergeCell ref="E96:F96"/>
    <mergeCell ref="G96:H97"/>
    <mergeCell ref="I96:K97"/>
    <mergeCell ref="L96:P97"/>
    <mergeCell ref="D97:F97"/>
    <mergeCell ref="D93:F93"/>
    <mergeCell ref="G93:H93"/>
    <mergeCell ref="I93:K93"/>
    <mergeCell ref="L93:P93"/>
    <mergeCell ref="B94:C95"/>
    <mergeCell ref="E94:F94"/>
    <mergeCell ref="G94:H95"/>
    <mergeCell ref="I94:K95"/>
    <mergeCell ref="L94:P95"/>
    <mergeCell ref="D95:F95"/>
    <mergeCell ref="L68:P69"/>
    <mergeCell ref="D69:F69"/>
    <mergeCell ref="B66:C67"/>
    <mergeCell ref="E66:F66"/>
    <mergeCell ref="G66:H67"/>
    <mergeCell ref="I66:K67"/>
    <mergeCell ref="L66:P67"/>
    <mergeCell ref="D67:F67"/>
    <mergeCell ref="B74:C75"/>
    <mergeCell ref="E74:F74"/>
    <mergeCell ref="G74:H75"/>
    <mergeCell ref="I74:K75"/>
    <mergeCell ref="L74:P75"/>
    <mergeCell ref="D75:F75"/>
    <mergeCell ref="L70:P71"/>
    <mergeCell ref="D71:F71"/>
    <mergeCell ref="B72:C73"/>
    <mergeCell ref="E72:F72"/>
    <mergeCell ref="G72:H73"/>
    <mergeCell ref="I72:K73"/>
    <mergeCell ref="L72:P73"/>
    <mergeCell ref="D73:F73"/>
    <mergeCell ref="L62:P63"/>
    <mergeCell ref="D63:F63"/>
    <mergeCell ref="B64:C65"/>
    <mergeCell ref="E64:F64"/>
    <mergeCell ref="G64:H65"/>
    <mergeCell ref="I64:K65"/>
    <mergeCell ref="L64:P65"/>
    <mergeCell ref="D65:F65"/>
    <mergeCell ref="B60:C61"/>
    <mergeCell ref="E60:F60"/>
    <mergeCell ref="G60:H61"/>
    <mergeCell ref="I60:K61"/>
    <mergeCell ref="L60:P61"/>
    <mergeCell ref="D61:F61"/>
    <mergeCell ref="L58:P59"/>
    <mergeCell ref="D59:F59"/>
    <mergeCell ref="L54:P55"/>
    <mergeCell ref="D55:F55"/>
    <mergeCell ref="B56:C57"/>
    <mergeCell ref="E56:F56"/>
    <mergeCell ref="G56:H57"/>
    <mergeCell ref="I56:K57"/>
    <mergeCell ref="L56:P57"/>
    <mergeCell ref="D57:F57"/>
    <mergeCell ref="L26:P27"/>
    <mergeCell ref="L28:P29"/>
    <mergeCell ref="L30:P31"/>
    <mergeCell ref="L32:P33"/>
    <mergeCell ref="L34:P35"/>
    <mergeCell ref="G32:H33"/>
    <mergeCell ref="G34:H35"/>
    <mergeCell ref="A45:I45"/>
    <mergeCell ref="J46:P46"/>
    <mergeCell ref="B44:D44"/>
    <mergeCell ref="F44:G44"/>
    <mergeCell ref="H44:I44"/>
    <mergeCell ref="K44:Q44"/>
    <mergeCell ref="A36:P36"/>
    <mergeCell ref="A37:P37"/>
    <mergeCell ref="A39:P39"/>
    <mergeCell ref="J40:P40"/>
    <mergeCell ref="B41:C41"/>
    <mergeCell ref="D41:E41"/>
    <mergeCell ref="G41:I41"/>
    <mergeCell ref="B42:C43"/>
    <mergeCell ref="F42:F43"/>
    <mergeCell ref="H42:I42"/>
    <mergeCell ref="H43:I43"/>
    <mergeCell ref="E6:F6"/>
    <mergeCell ref="E8:F8"/>
    <mergeCell ref="E10:F10"/>
    <mergeCell ref="E12:F12"/>
    <mergeCell ref="E14:F14"/>
    <mergeCell ref="I34:K35"/>
    <mergeCell ref="L8:P9"/>
    <mergeCell ref="L10:P11"/>
    <mergeCell ref="L12:P13"/>
    <mergeCell ref="L14:P15"/>
    <mergeCell ref="L16:P17"/>
    <mergeCell ref="L18:P19"/>
    <mergeCell ref="L20:P21"/>
    <mergeCell ref="L22:P23"/>
    <mergeCell ref="L24:P25"/>
    <mergeCell ref="I22:K23"/>
    <mergeCell ref="I24:K25"/>
    <mergeCell ref="I26:K27"/>
    <mergeCell ref="I28:K29"/>
    <mergeCell ref="I30:K31"/>
    <mergeCell ref="I32:K33"/>
    <mergeCell ref="G26:H27"/>
    <mergeCell ref="G28:H29"/>
    <mergeCell ref="G30:H31"/>
    <mergeCell ref="I8:K9"/>
    <mergeCell ref="I10:K11"/>
    <mergeCell ref="I12:K13"/>
    <mergeCell ref="I14:K15"/>
    <mergeCell ref="I16:K17"/>
    <mergeCell ref="G14:H15"/>
    <mergeCell ref="G16:H17"/>
    <mergeCell ref="G18:H19"/>
    <mergeCell ref="G20:H21"/>
    <mergeCell ref="G24:H25"/>
    <mergeCell ref="D31:F31"/>
    <mergeCell ref="D33:F33"/>
    <mergeCell ref="D35:F35"/>
    <mergeCell ref="D23:F23"/>
    <mergeCell ref="D25:F25"/>
    <mergeCell ref="D27:F27"/>
    <mergeCell ref="E22:F22"/>
    <mergeCell ref="E24:F24"/>
    <mergeCell ref="E26:F26"/>
    <mergeCell ref="E28:F28"/>
    <mergeCell ref="E30:F30"/>
    <mergeCell ref="E32:F32"/>
    <mergeCell ref="E34:F34"/>
    <mergeCell ref="A168:P168"/>
    <mergeCell ref="A169:P169"/>
    <mergeCell ref="A171:P171"/>
    <mergeCell ref="J172:P172"/>
    <mergeCell ref="B173:C173"/>
    <mergeCell ref="D173:E173"/>
    <mergeCell ref="G173:I173"/>
    <mergeCell ref="B176:D176"/>
    <mergeCell ref="F176:G176"/>
    <mergeCell ref="H176:I176"/>
    <mergeCell ref="B174:C175"/>
    <mergeCell ref="F174:F175"/>
    <mergeCell ref="H174:I174"/>
    <mergeCell ref="H175:I175"/>
    <mergeCell ref="K176:Q176"/>
    <mergeCell ref="A166:A167"/>
    <mergeCell ref="A164:A165"/>
    <mergeCell ref="A162:A163"/>
    <mergeCell ref="A160:A161"/>
    <mergeCell ref="B158:C159"/>
    <mergeCell ref="E158:F158"/>
    <mergeCell ref="G158:H159"/>
    <mergeCell ref="I158:K159"/>
    <mergeCell ref="A158:A159"/>
    <mergeCell ref="B166:C167"/>
    <mergeCell ref="E166:F166"/>
    <mergeCell ref="G166:H167"/>
    <mergeCell ref="I166:K167"/>
    <mergeCell ref="A156:A157"/>
    <mergeCell ref="A154:A155"/>
    <mergeCell ref="A152:A153"/>
    <mergeCell ref="B150:C151"/>
    <mergeCell ref="E150:F150"/>
    <mergeCell ref="G150:H151"/>
    <mergeCell ref="I150:K151"/>
    <mergeCell ref="A150:A151"/>
    <mergeCell ref="A148:A149"/>
    <mergeCell ref="B156:C157"/>
    <mergeCell ref="E156:F156"/>
    <mergeCell ref="G156:H157"/>
    <mergeCell ref="I156:K157"/>
    <mergeCell ref="B154:C155"/>
    <mergeCell ref="E154:F154"/>
    <mergeCell ref="G154:H155"/>
    <mergeCell ref="I154:K155"/>
    <mergeCell ref="A146:A147"/>
    <mergeCell ref="A144:A145"/>
    <mergeCell ref="B142:C143"/>
    <mergeCell ref="E142:F142"/>
    <mergeCell ref="G142:H143"/>
    <mergeCell ref="I142:K143"/>
    <mergeCell ref="A142:A143"/>
    <mergeCell ref="A140:A141"/>
    <mergeCell ref="A138:A139"/>
    <mergeCell ref="B146:C147"/>
    <mergeCell ref="E146:F146"/>
    <mergeCell ref="G146:H147"/>
    <mergeCell ref="I146:K147"/>
    <mergeCell ref="A133:I133"/>
    <mergeCell ref="J134:P134"/>
    <mergeCell ref="B136:E136"/>
    <mergeCell ref="F136:G136"/>
    <mergeCell ref="I136:L136"/>
    <mergeCell ref="B137:C137"/>
    <mergeCell ref="B132:D132"/>
    <mergeCell ref="F132:G132"/>
    <mergeCell ref="H132:I132"/>
    <mergeCell ref="K132:Q132"/>
    <mergeCell ref="A124:P124"/>
    <mergeCell ref="A125:P125"/>
    <mergeCell ref="A127:P127"/>
    <mergeCell ref="J128:P128"/>
    <mergeCell ref="B129:C129"/>
    <mergeCell ref="D129:E129"/>
    <mergeCell ref="G129:I129"/>
    <mergeCell ref="B130:C131"/>
    <mergeCell ref="F130:F131"/>
    <mergeCell ref="H130:I130"/>
    <mergeCell ref="H131:I131"/>
    <mergeCell ref="A122:A123"/>
    <mergeCell ref="A120:A121"/>
    <mergeCell ref="A118:A119"/>
    <mergeCell ref="A116:A117"/>
    <mergeCell ref="B114:C115"/>
    <mergeCell ref="E114:F114"/>
    <mergeCell ref="G114:H115"/>
    <mergeCell ref="I114:K115"/>
    <mergeCell ref="A114:A115"/>
    <mergeCell ref="B122:C123"/>
    <mergeCell ref="E122:F122"/>
    <mergeCell ref="G122:H123"/>
    <mergeCell ref="I122:K123"/>
    <mergeCell ref="A112:A113"/>
    <mergeCell ref="A110:A111"/>
    <mergeCell ref="A108:A109"/>
    <mergeCell ref="B106:C107"/>
    <mergeCell ref="E106:F106"/>
    <mergeCell ref="G106:H107"/>
    <mergeCell ref="I106:K107"/>
    <mergeCell ref="A106:A107"/>
    <mergeCell ref="A104:A105"/>
    <mergeCell ref="B112:C113"/>
    <mergeCell ref="E112:F112"/>
    <mergeCell ref="G112:H113"/>
    <mergeCell ref="I112:K113"/>
    <mergeCell ref="A102:A103"/>
    <mergeCell ref="A100:A101"/>
    <mergeCell ref="B98:C99"/>
    <mergeCell ref="E98:F98"/>
    <mergeCell ref="G98:H99"/>
    <mergeCell ref="I98:K99"/>
    <mergeCell ref="A98:A99"/>
    <mergeCell ref="A96:A97"/>
    <mergeCell ref="A94:A95"/>
    <mergeCell ref="B102:C103"/>
    <mergeCell ref="E102:F102"/>
    <mergeCell ref="G102:H103"/>
    <mergeCell ref="I102:K103"/>
    <mergeCell ref="A89:I89"/>
    <mergeCell ref="J90:P90"/>
    <mergeCell ref="B92:E92"/>
    <mergeCell ref="F92:G92"/>
    <mergeCell ref="I92:L92"/>
    <mergeCell ref="B93:C93"/>
    <mergeCell ref="B88:D88"/>
    <mergeCell ref="F88:G88"/>
    <mergeCell ref="H88:I88"/>
    <mergeCell ref="K88:Q88"/>
    <mergeCell ref="A80:P80"/>
    <mergeCell ref="A81:P81"/>
    <mergeCell ref="A83:P83"/>
    <mergeCell ref="J84:P84"/>
    <mergeCell ref="B85:C85"/>
    <mergeCell ref="D85:E85"/>
    <mergeCell ref="G85:I85"/>
    <mergeCell ref="B86:C87"/>
    <mergeCell ref="F86:F87"/>
    <mergeCell ref="H86:I86"/>
    <mergeCell ref="H87:I87"/>
    <mergeCell ref="A78:A79"/>
    <mergeCell ref="A76:A77"/>
    <mergeCell ref="A74:A75"/>
    <mergeCell ref="A72:A73"/>
    <mergeCell ref="B70:C71"/>
    <mergeCell ref="E70:F70"/>
    <mergeCell ref="G70:H71"/>
    <mergeCell ref="I70:K71"/>
    <mergeCell ref="A70:A71"/>
    <mergeCell ref="B78:C79"/>
    <mergeCell ref="E78:F78"/>
    <mergeCell ref="G78:H79"/>
    <mergeCell ref="I78:K79"/>
    <mergeCell ref="A68:A69"/>
    <mergeCell ref="A66:A67"/>
    <mergeCell ref="A64:A65"/>
    <mergeCell ref="B62:C63"/>
    <mergeCell ref="E62:F62"/>
    <mergeCell ref="G62:H63"/>
    <mergeCell ref="I62:K63"/>
    <mergeCell ref="A62:A63"/>
    <mergeCell ref="A60:A61"/>
    <mergeCell ref="B68:C69"/>
    <mergeCell ref="E68:F68"/>
    <mergeCell ref="G68:H69"/>
    <mergeCell ref="I68:K69"/>
    <mergeCell ref="A58:A59"/>
    <mergeCell ref="A56:A57"/>
    <mergeCell ref="B54:C55"/>
    <mergeCell ref="E54:F54"/>
    <mergeCell ref="G54:H55"/>
    <mergeCell ref="I54:K55"/>
    <mergeCell ref="A54:A55"/>
    <mergeCell ref="A52:A53"/>
    <mergeCell ref="A50:A51"/>
    <mergeCell ref="B50:C51"/>
    <mergeCell ref="E50:F50"/>
    <mergeCell ref="G50:H51"/>
    <mergeCell ref="I50:K51"/>
    <mergeCell ref="D51:F51"/>
    <mergeCell ref="B58:C59"/>
    <mergeCell ref="E58:F58"/>
    <mergeCell ref="G58:H59"/>
    <mergeCell ref="I58:K59"/>
    <mergeCell ref="B49:C49"/>
    <mergeCell ref="D49:F49"/>
    <mergeCell ref="B48:E48"/>
    <mergeCell ref="F48:G48"/>
    <mergeCell ref="I48:L48"/>
    <mergeCell ref="G49:H49"/>
    <mergeCell ref="B52:C53"/>
    <mergeCell ref="E52:F52"/>
    <mergeCell ref="G52:H53"/>
    <mergeCell ref="I52:K53"/>
    <mergeCell ref="L52:P53"/>
    <mergeCell ref="D53:F53"/>
    <mergeCell ref="I49:K49"/>
    <mergeCell ref="L49:P49"/>
    <mergeCell ref="L50:P51"/>
    <mergeCell ref="A34:A35"/>
    <mergeCell ref="A32:A33"/>
    <mergeCell ref="A30:A31"/>
    <mergeCell ref="A28:A29"/>
    <mergeCell ref="B26:C27"/>
    <mergeCell ref="B28:C29"/>
    <mergeCell ref="D29:F29"/>
    <mergeCell ref="A26:A27"/>
    <mergeCell ref="A24:A25"/>
    <mergeCell ref="B24:C25"/>
    <mergeCell ref="B30:C31"/>
    <mergeCell ref="B32:C33"/>
    <mergeCell ref="B34:C35"/>
    <mergeCell ref="A22:A23"/>
    <mergeCell ref="A20:A21"/>
    <mergeCell ref="D21:F21"/>
    <mergeCell ref="I18:K19"/>
    <mergeCell ref="I20:K21"/>
    <mergeCell ref="A18:A19"/>
    <mergeCell ref="A16:A17"/>
    <mergeCell ref="A14:A15"/>
    <mergeCell ref="A12:A13"/>
    <mergeCell ref="B12:C13"/>
    <mergeCell ref="G12:H13"/>
    <mergeCell ref="D13:F13"/>
    <mergeCell ref="B14:C15"/>
    <mergeCell ref="B16:C17"/>
    <mergeCell ref="B18:C19"/>
    <mergeCell ref="B20:C21"/>
    <mergeCell ref="B22:C23"/>
    <mergeCell ref="D15:F15"/>
    <mergeCell ref="D17:F17"/>
    <mergeCell ref="D19:F19"/>
    <mergeCell ref="E16:F16"/>
    <mergeCell ref="E18:F18"/>
    <mergeCell ref="E20:F20"/>
    <mergeCell ref="G22:H23"/>
    <mergeCell ref="A10:A11"/>
    <mergeCell ref="A8:A9"/>
    <mergeCell ref="A6:A7"/>
    <mergeCell ref="A1:I1"/>
    <mergeCell ref="J2:P2"/>
    <mergeCell ref="B4:E4"/>
    <mergeCell ref="F4:G4"/>
    <mergeCell ref="I4:L4"/>
    <mergeCell ref="B5:C5"/>
    <mergeCell ref="L5:P5"/>
    <mergeCell ref="L6:P7"/>
    <mergeCell ref="G6:H7"/>
    <mergeCell ref="I6:K7"/>
    <mergeCell ref="B8:C9"/>
    <mergeCell ref="B10:C11"/>
    <mergeCell ref="G8:H9"/>
    <mergeCell ref="G10:H11"/>
    <mergeCell ref="B6:C7"/>
    <mergeCell ref="I5:K5"/>
    <mergeCell ref="G5:H5"/>
    <mergeCell ref="D5:F5"/>
    <mergeCell ref="D7:F7"/>
    <mergeCell ref="D9:F9"/>
    <mergeCell ref="D11:F11"/>
  </mergeCells>
  <phoneticPr fontId="2"/>
  <printOptions horizontalCentered="1"/>
  <pageMargins left="0.59055118110236227" right="0.15748031496062992" top="0.39370078740157483" bottom="0.19685039370078741" header="0.27559055118110237" footer="0.35433070866141736"/>
  <pageSetup paperSize="9" orientation="portrait" r:id="rId1"/>
  <headerFooter alignWithMargins="0"/>
  <rowBreaks count="3" manualBreakCount="3">
    <brk id="44" max="16383" man="1"/>
    <brk id="88" max="16383" man="1"/>
    <brk id="132" max="1638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選択DATA!$C$5:$C$6</xm:f>
          </x14:formula1>
          <xm:sqref>G138:H167 G94:H123 G50:H79 G6:H35</xm:sqref>
        </x14:dataValidation>
        <x14:dataValidation type="list" allowBlank="1" showInputMessage="1" showErrorMessage="1">
          <x14:formula1>
            <xm:f>選択DATA!$D$9</xm:f>
          </x14:formula1>
          <xm:sqref>I138:K167 I50:K79 I94:K123 I6:K35</xm:sqref>
        </x14:dataValidation>
        <x14:dataValidation type="list" showInputMessage="1" showErrorMessage="1">
          <x14:formula1>
            <xm:f>選択DATA!$A$6:$A$7</xm:f>
          </x14:formula1>
          <xm:sqref>B94:C123 B6:C35 B50:C79</xm:sqref>
        </x14:dataValidation>
        <x14:dataValidation type="list" showInputMessage="1" showErrorMessage="1">
          <x14:formula1>
            <xm:f>選択DATA!$A$6:$A$7</xm:f>
          </x14:formula1>
          <xm:sqref>B138:C167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49"/>
  <sheetViews>
    <sheetView view="pageBreakPreview" zoomScaleNormal="100" zoomScaleSheetLayoutView="100" workbookViewId="0">
      <selection activeCell="B4" sqref="B4:E4"/>
    </sheetView>
  </sheetViews>
  <sheetFormatPr defaultRowHeight="13.5" x14ac:dyDescent="0.15"/>
  <cols>
    <col min="1" max="1" width="3.125" style="3" customWidth="1"/>
    <col min="2" max="2" width="8.125" style="3" customWidth="1"/>
    <col min="3" max="3" width="4.875" style="3" customWidth="1"/>
    <col min="4" max="4" width="17.25" style="3" customWidth="1"/>
    <col min="5" max="5" width="8.625" style="3" customWidth="1"/>
    <col min="6" max="6" width="7.625" style="3" customWidth="1"/>
    <col min="7" max="7" width="3.125" style="3" customWidth="1"/>
    <col min="8" max="8" width="5" style="3" customWidth="1"/>
    <col min="9" max="9" width="3.125" style="3" customWidth="1"/>
    <col min="10" max="10" width="4.875" style="3" customWidth="1"/>
    <col min="11" max="11" width="17.25" style="3" customWidth="1"/>
    <col min="12" max="12" width="8.625" style="3" customWidth="1"/>
    <col min="13" max="13" width="7.625" style="3" customWidth="1"/>
    <col min="14" max="16384" width="9" style="3"/>
  </cols>
  <sheetData>
    <row r="1" spans="1:16" ht="29.25" customHeight="1" x14ac:dyDescent="0.15">
      <c r="A1" s="97" t="s">
        <v>83</v>
      </c>
      <c r="B1" s="97"/>
      <c r="C1" s="97"/>
      <c r="D1" s="97"/>
      <c r="E1" s="97"/>
      <c r="F1" s="97"/>
      <c r="G1" s="97"/>
      <c r="H1" s="97"/>
      <c r="I1" s="97"/>
      <c r="J1" s="89" t="s">
        <v>18</v>
      </c>
      <c r="K1" s="89"/>
      <c r="L1" s="89"/>
      <c r="M1" s="89"/>
      <c r="N1" s="89"/>
      <c r="O1" s="89"/>
      <c r="P1" s="89"/>
    </row>
    <row r="2" spans="1:16" ht="21.75" customHeight="1" x14ac:dyDescent="0.15">
      <c r="A2" s="7"/>
      <c r="B2" s="7"/>
      <c r="C2" s="7"/>
      <c r="D2" s="7"/>
      <c r="E2" s="7"/>
      <c r="F2" s="7"/>
      <c r="G2" s="7"/>
      <c r="H2" s="7"/>
      <c r="I2" s="7"/>
      <c r="J2" s="7"/>
      <c r="K2" s="184" t="s">
        <v>87</v>
      </c>
      <c r="L2" s="184"/>
      <c r="M2" s="184"/>
    </row>
    <row r="3" spans="1:16" ht="41.25" customHeight="1" x14ac:dyDescent="0.15">
      <c r="A3" s="208" t="s">
        <v>0</v>
      </c>
      <c r="B3" s="208"/>
      <c r="C3" s="208"/>
      <c r="D3" s="208"/>
      <c r="E3" s="208"/>
      <c r="F3" s="7"/>
      <c r="G3" s="7"/>
      <c r="H3" s="7"/>
      <c r="I3" s="7"/>
      <c r="J3" s="7"/>
      <c r="K3" s="7"/>
      <c r="L3" s="7"/>
      <c r="M3" s="7"/>
    </row>
    <row r="4" spans="1:16" s="4" customFormat="1" ht="41.25" customHeight="1" x14ac:dyDescent="0.15">
      <c r="A4" s="15"/>
      <c r="B4" s="185"/>
      <c r="C4" s="185"/>
      <c r="D4" s="185"/>
      <c r="E4" s="185"/>
      <c r="F4" s="14" t="s">
        <v>15</v>
      </c>
      <c r="G4" s="10"/>
      <c r="H4" s="10" t="s">
        <v>12</v>
      </c>
      <c r="I4" s="185"/>
      <c r="J4" s="185"/>
      <c r="K4" s="185"/>
      <c r="L4" s="11" t="s">
        <v>17</v>
      </c>
      <c r="M4" s="16"/>
    </row>
    <row r="5" spans="1:16" s="5" customFormat="1" ht="33" customHeight="1" x14ac:dyDescent="0.15">
      <c r="A5" s="1" t="s">
        <v>1</v>
      </c>
      <c r="B5" s="1" t="s">
        <v>2</v>
      </c>
      <c r="C5" s="91" t="s">
        <v>13</v>
      </c>
      <c r="D5" s="93"/>
      <c r="E5" s="17" t="s">
        <v>3</v>
      </c>
      <c r="F5" s="1" t="s">
        <v>21</v>
      </c>
      <c r="G5" s="1" t="s">
        <v>1</v>
      </c>
      <c r="H5" s="91" t="s">
        <v>2</v>
      </c>
      <c r="I5" s="93"/>
      <c r="J5" s="91" t="s">
        <v>13</v>
      </c>
      <c r="K5" s="93"/>
      <c r="L5" s="17" t="s">
        <v>3</v>
      </c>
      <c r="M5" s="1" t="s">
        <v>21</v>
      </c>
    </row>
    <row r="6" spans="1:16" ht="12.75" customHeight="1" x14ac:dyDescent="0.15">
      <c r="A6" s="183">
        <v>1</v>
      </c>
      <c r="B6" s="207"/>
      <c r="C6" s="67" t="s">
        <v>5</v>
      </c>
      <c r="D6" s="68"/>
      <c r="E6" s="205"/>
      <c r="F6" s="204"/>
      <c r="G6" s="183">
        <v>16</v>
      </c>
      <c r="H6" s="211"/>
      <c r="I6" s="212"/>
      <c r="J6" s="67" t="s">
        <v>5</v>
      </c>
      <c r="K6" s="68"/>
      <c r="L6" s="205"/>
      <c r="M6" s="202"/>
    </row>
    <row r="7" spans="1:16" ht="27" customHeight="1" x14ac:dyDescent="0.15">
      <c r="A7" s="183"/>
      <c r="B7" s="207"/>
      <c r="C7" s="209"/>
      <c r="D7" s="210"/>
      <c r="E7" s="206"/>
      <c r="F7" s="204"/>
      <c r="G7" s="183"/>
      <c r="H7" s="213"/>
      <c r="I7" s="214"/>
      <c r="J7" s="209"/>
      <c r="K7" s="210"/>
      <c r="L7" s="206"/>
      <c r="M7" s="203"/>
    </row>
    <row r="8" spans="1:16" ht="12.75" customHeight="1" x14ac:dyDescent="0.15">
      <c r="A8" s="183">
        <v>2</v>
      </c>
      <c r="B8" s="207"/>
      <c r="C8" s="67" t="s">
        <v>5</v>
      </c>
      <c r="D8" s="68"/>
      <c r="E8" s="205"/>
      <c r="F8" s="204"/>
      <c r="G8" s="183">
        <v>17</v>
      </c>
      <c r="H8" s="211"/>
      <c r="I8" s="212"/>
      <c r="J8" s="67" t="s">
        <v>5</v>
      </c>
      <c r="K8" s="68"/>
      <c r="L8" s="205"/>
      <c r="M8" s="202"/>
    </row>
    <row r="9" spans="1:16" ht="27" customHeight="1" x14ac:dyDescent="0.15">
      <c r="A9" s="183"/>
      <c r="B9" s="207"/>
      <c r="C9" s="209"/>
      <c r="D9" s="210"/>
      <c r="E9" s="206"/>
      <c r="F9" s="204"/>
      <c r="G9" s="183"/>
      <c r="H9" s="213"/>
      <c r="I9" s="214"/>
      <c r="J9" s="209"/>
      <c r="K9" s="210"/>
      <c r="L9" s="206"/>
      <c r="M9" s="203"/>
    </row>
    <row r="10" spans="1:16" ht="12.75" customHeight="1" x14ac:dyDescent="0.15">
      <c r="A10" s="183">
        <v>3</v>
      </c>
      <c r="B10" s="207"/>
      <c r="C10" s="67" t="s">
        <v>5</v>
      </c>
      <c r="D10" s="68"/>
      <c r="E10" s="205"/>
      <c r="F10" s="204"/>
      <c r="G10" s="183">
        <v>18</v>
      </c>
      <c r="H10" s="211"/>
      <c r="I10" s="212"/>
      <c r="J10" s="67" t="s">
        <v>5</v>
      </c>
      <c r="K10" s="68"/>
      <c r="L10" s="205"/>
      <c r="M10" s="202"/>
    </row>
    <row r="11" spans="1:16" ht="27" customHeight="1" x14ac:dyDescent="0.15">
      <c r="A11" s="183"/>
      <c r="B11" s="207"/>
      <c r="C11" s="209"/>
      <c r="D11" s="210"/>
      <c r="E11" s="206"/>
      <c r="F11" s="204"/>
      <c r="G11" s="183"/>
      <c r="H11" s="213"/>
      <c r="I11" s="214"/>
      <c r="J11" s="209"/>
      <c r="K11" s="210"/>
      <c r="L11" s="206"/>
      <c r="M11" s="203"/>
    </row>
    <row r="12" spans="1:16" ht="12.75" customHeight="1" x14ac:dyDescent="0.15">
      <c r="A12" s="183">
        <v>4</v>
      </c>
      <c r="B12" s="207"/>
      <c r="C12" s="67" t="s">
        <v>5</v>
      </c>
      <c r="D12" s="68"/>
      <c r="E12" s="205"/>
      <c r="F12" s="204"/>
      <c r="G12" s="183">
        <v>19</v>
      </c>
      <c r="H12" s="211"/>
      <c r="I12" s="212"/>
      <c r="J12" s="67" t="s">
        <v>5</v>
      </c>
      <c r="K12" s="68"/>
      <c r="L12" s="205"/>
      <c r="M12" s="202"/>
    </row>
    <row r="13" spans="1:16" ht="27" customHeight="1" x14ac:dyDescent="0.15">
      <c r="A13" s="183"/>
      <c r="B13" s="207"/>
      <c r="C13" s="209"/>
      <c r="D13" s="210"/>
      <c r="E13" s="206"/>
      <c r="F13" s="204"/>
      <c r="G13" s="183"/>
      <c r="H13" s="213"/>
      <c r="I13" s="214"/>
      <c r="J13" s="209"/>
      <c r="K13" s="210"/>
      <c r="L13" s="206"/>
      <c r="M13" s="203"/>
    </row>
    <row r="14" spans="1:16" ht="12.75" customHeight="1" x14ac:dyDescent="0.15">
      <c r="A14" s="183">
        <v>5</v>
      </c>
      <c r="B14" s="207"/>
      <c r="C14" s="67" t="s">
        <v>5</v>
      </c>
      <c r="D14" s="68"/>
      <c r="E14" s="205"/>
      <c r="F14" s="204"/>
      <c r="G14" s="183">
        <v>20</v>
      </c>
      <c r="H14" s="211"/>
      <c r="I14" s="212"/>
      <c r="J14" s="67" t="s">
        <v>5</v>
      </c>
      <c r="K14" s="68"/>
      <c r="L14" s="205"/>
      <c r="M14" s="202"/>
    </row>
    <row r="15" spans="1:16" ht="27" customHeight="1" x14ac:dyDescent="0.15">
      <c r="A15" s="183"/>
      <c r="B15" s="207"/>
      <c r="C15" s="209"/>
      <c r="D15" s="210"/>
      <c r="E15" s="206"/>
      <c r="F15" s="204"/>
      <c r="G15" s="183"/>
      <c r="H15" s="213"/>
      <c r="I15" s="214"/>
      <c r="J15" s="209"/>
      <c r="K15" s="210"/>
      <c r="L15" s="206"/>
      <c r="M15" s="203"/>
    </row>
    <row r="16" spans="1:16" ht="12.75" customHeight="1" x14ac:dyDescent="0.15">
      <c r="A16" s="183">
        <v>6</v>
      </c>
      <c r="B16" s="207"/>
      <c r="C16" s="67" t="s">
        <v>5</v>
      </c>
      <c r="D16" s="68"/>
      <c r="E16" s="205"/>
      <c r="F16" s="204"/>
      <c r="G16" s="183">
        <v>21</v>
      </c>
      <c r="H16" s="211"/>
      <c r="I16" s="212"/>
      <c r="J16" s="67" t="s">
        <v>5</v>
      </c>
      <c r="K16" s="68"/>
      <c r="L16" s="205"/>
      <c r="M16" s="202"/>
    </row>
    <row r="17" spans="1:13" ht="27" customHeight="1" x14ac:dyDescent="0.15">
      <c r="A17" s="183"/>
      <c r="B17" s="207"/>
      <c r="C17" s="209"/>
      <c r="D17" s="210"/>
      <c r="E17" s="206"/>
      <c r="F17" s="204"/>
      <c r="G17" s="183"/>
      <c r="H17" s="213"/>
      <c r="I17" s="214"/>
      <c r="J17" s="209"/>
      <c r="K17" s="210"/>
      <c r="L17" s="206"/>
      <c r="M17" s="203"/>
    </row>
    <row r="18" spans="1:13" ht="12.75" customHeight="1" x14ac:dyDescent="0.15">
      <c r="A18" s="183">
        <v>7</v>
      </c>
      <c r="B18" s="207"/>
      <c r="C18" s="67" t="s">
        <v>5</v>
      </c>
      <c r="D18" s="68"/>
      <c r="E18" s="205"/>
      <c r="F18" s="204"/>
      <c r="G18" s="183">
        <v>22</v>
      </c>
      <c r="H18" s="211"/>
      <c r="I18" s="212"/>
      <c r="J18" s="67" t="s">
        <v>5</v>
      </c>
      <c r="K18" s="68"/>
      <c r="L18" s="205"/>
      <c r="M18" s="202"/>
    </row>
    <row r="19" spans="1:13" ht="27" customHeight="1" x14ac:dyDescent="0.15">
      <c r="A19" s="183"/>
      <c r="B19" s="207"/>
      <c r="C19" s="209"/>
      <c r="D19" s="210"/>
      <c r="E19" s="206"/>
      <c r="F19" s="204"/>
      <c r="G19" s="183"/>
      <c r="H19" s="213"/>
      <c r="I19" s="214"/>
      <c r="J19" s="209"/>
      <c r="K19" s="210"/>
      <c r="L19" s="206"/>
      <c r="M19" s="203"/>
    </row>
    <row r="20" spans="1:13" ht="12.75" customHeight="1" x14ac:dyDescent="0.15">
      <c r="A20" s="183">
        <v>8</v>
      </c>
      <c r="B20" s="207"/>
      <c r="C20" s="67" t="s">
        <v>5</v>
      </c>
      <c r="D20" s="68"/>
      <c r="E20" s="205"/>
      <c r="F20" s="204"/>
      <c r="G20" s="183">
        <v>23</v>
      </c>
      <c r="H20" s="211"/>
      <c r="I20" s="212"/>
      <c r="J20" s="67" t="s">
        <v>5</v>
      </c>
      <c r="K20" s="68"/>
      <c r="L20" s="205"/>
      <c r="M20" s="202"/>
    </row>
    <row r="21" spans="1:13" ht="27" customHeight="1" x14ac:dyDescent="0.15">
      <c r="A21" s="183"/>
      <c r="B21" s="207"/>
      <c r="C21" s="209"/>
      <c r="D21" s="210"/>
      <c r="E21" s="206"/>
      <c r="F21" s="204"/>
      <c r="G21" s="183"/>
      <c r="H21" s="213"/>
      <c r="I21" s="214"/>
      <c r="J21" s="209"/>
      <c r="K21" s="210"/>
      <c r="L21" s="206"/>
      <c r="M21" s="203"/>
    </row>
    <row r="22" spans="1:13" ht="12.75" customHeight="1" x14ac:dyDescent="0.15">
      <c r="A22" s="183">
        <v>9</v>
      </c>
      <c r="B22" s="207"/>
      <c r="C22" s="67" t="s">
        <v>5</v>
      </c>
      <c r="D22" s="68"/>
      <c r="E22" s="205"/>
      <c r="F22" s="204"/>
      <c r="G22" s="183">
        <v>24</v>
      </c>
      <c r="H22" s="211"/>
      <c r="I22" s="212"/>
      <c r="J22" s="67" t="s">
        <v>5</v>
      </c>
      <c r="K22" s="68"/>
      <c r="L22" s="205"/>
      <c r="M22" s="202"/>
    </row>
    <row r="23" spans="1:13" ht="27" customHeight="1" x14ac:dyDescent="0.15">
      <c r="A23" s="183"/>
      <c r="B23" s="207"/>
      <c r="C23" s="209"/>
      <c r="D23" s="210"/>
      <c r="E23" s="206"/>
      <c r="F23" s="204"/>
      <c r="G23" s="183"/>
      <c r="H23" s="213"/>
      <c r="I23" s="214"/>
      <c r="J23" s="209"/>
      <c r="K23" s="210"/>
      <c r="L23" s="206"/>
      <c r="M23" s="203"/>
    </row>
    <row r="24" spans="1:13" ht="12.75" customHeight="1" x14ac:dyDescent="0.15">
      <c r="A24" s="183">
        <v>10</v>
      </c>
      <c r="B24" s="207"/>
      <c r="C24" s="67" t="s">
        <v>5</v>
      </c>
      <c r="D24" s="68"/>
      <c r="E24" s="205"/>
      <c r="F24" s="204"/>
      <c r="G24" s="183">
        <v>25</v>
      </c>
      <c r="H24" s="211"/>
      <c r="I24" s="212"/>
      <c r="J24" s="67" t="s">
        <v>5</v>
      </c>
      <c r="K24" s="68"/>
      <c r="L24" s="205"/>
      <c r="M24" s="202"/>
    </row>
    <row r="25" spans="1:13" ht="27" customHeight="1" x14ac:dyDescent="0.15">
      <c r="A25" s="183"/>
      <c r="B25" s="207"/>
      <c r="C25" s="209"/>
      <c r="D25" s="210"/>
      <c r="E25" s="206"/>
      <c r="F25" s="204"/>
      <c r="G25" s="183"/>
      <c r="H25" s="213"/>
      <c r="I25" s="214"/>
      <c r="J25" s="209"/>
      <c r="K25" s="210"/>
      <c r="L25" s="206"/>
      <c r="M25" s="203"/>
    </row>
    <row r="26" spans="1:13" ht="12.75" customHeight="1" x14ac:dyDescent="0.15">
      <c r="A26" s="183">
        <v>11</v>
      </c>
      <c r="B26" s="207"/>
      <c r="C26" s="67" t="s">
        <v>5</v>
      </c>
      <c r="D26" s="68"/>
      <c r="E26" s="205"/>
      <c r="F26" s="204"/>
      <c r="G26" s="183">
        <v>26</v>
      </c>
      <c r="H26" s="211"/>
      <c r="I26" s="212"/>
      <c r="J26" s="67" t="s">
        <v>5</v>
      </c>
      <c r="K26" s="68"/>
      <c r="L26" s="205"/>
      <c r="M26" s="202"/>
    </row>
    <row r="27" spans="1:13" ht="27" customHeight="1" x14ac:dyDescent="0.15">
      <c r="A27" s="183"/>
      <c r="B27" s="207"/>
      <c r="C27" s="209"/>
      <c r="D27" s="210"/>
      <c r="E27" s="206"/>
      <c r="F27" s="204"/>
      <c r="G27" s="183"/>
      <c r="H27" s="213"/>
      <c r="I27" s="214"/>
      <c r="J27" s="209"/>
      <c r="K27" s="210"/>
      <c r="L27" s="206"/>
      <c r="M27" s="203"/>
    </row>
    <row r="28" spans="1:13" ht="12.75" customHeight="1" x14ac:dyDescent="0.15">
      <c r="A28" s="183">
        <v>12</v>
      </c>
      <c r="B28" s="207"/>
      <c r="C28" s="67" t="s">
        <v>5</v>
      </c>
      <c r="D28" s="68"/>
      <c r="E28" s="205"/>
      <c r="F28" s="204"/>
      <c r="G28" s="183">
        <v>27</v>
      </c>
      <c r="H28" s="211"/>
      <c r="I28" s="212"/>
      <c r="J28" s="67" t="s">
        <v>5</v>
      </c>
      <c r="K28" s="68"/>
      <c r="L28" s="205"/>
      <c r="M28" s="202"/>
    </row>
    <row r="29" spans="1:13" ht="27" customHeight="1" x14ac:dyDescent="0.15">
      <c r="A29" s="183"/>
      <c r="B29" s="207"/>
      <c r="C29" s="209"/>
      <c r="D29" s="210"/>
      <c r="E29" s="206"/>
      <c r="F29" s="204"/>
      <c r="G29" s="183"/>
      <c r="H29" s="213"/>
      <c r="I29" s="214"/>
      <c r="J29" s="209"/>
      <c r="K29" s="210"/>
      <c r="L29" s="206"/>
      <c r="M29" s="203"/>
    </row>
    <row r="30" spans="1:13" ht="12.75" customHeight="1" x14ac:dyDescent="0.15">
      <c r="A30" s="183">
        <v>13</v>
      </c>
      <c r="B30" s="207"/>
      <c r="C30" s="67" t="s">
        <v>5</v>
      </c>
      <c r="D30" s="68"/>
      <c r="E30" s="205"/>
      <c r="F30" s="204"/>
      <c r="G30" s="183">
        <v>28</v>
      </c>
      <c r="H30" s="211"/>
      <c r="I30" s="212"/>
      <c r="J30" s="67" t="s">
        <v>5</v>
      </c>
      <c r="K30" s="68"/>
      <c r="L30" s="205"/>
      <c r="M30" s="202"/>
    </row>
    <row r="31" spans="1:13" ht="27" customHeight="1" x14ac:dyDescent="0.15">
      <c r="A31" s="183"/>
      <c r="B31" s="207"/>
      <c r="C31" s="209"/>
      <c r="D31" s="210"/>
      <c r="E31" s="206"/>
      <c r="F31" s="204"/>
      <c r="G31" s="183"/>
      <c r="H31" s="213"/>
      <c r="I31" s="214"/>
      <c r="J31" s="209"/>
      <c r="K31" s="210"/>
      <c r="L31" s="206"/>
      <c r="M31" s="203"/>
    </row>
    <row r="32" spans="1:13" ht="12.75" customHeight="1" x14ac:dyDescent="0.15">
      <c r="A32" s="183">
        <v>14</v>
      </c>
      <c r="B32" s="207"/>
      <c r="C32" s="67" t="s">
        <v>5</v>
      </c>
      <c r="D32" s="68"/>
      <c r="E32" s="205"/>
      <c r="F32" s="204"/>
      <c r="G32" s="183">
        <v>29</v>
      </c>
      <c r="H32" s="211"/>
      <c r="I32" s="212"/>
      <c r="J32" s="67" t="s">
        <v>5</v>
      </c>
      <c r="K32" s="68"/>
      <c r="L32" s="205"/>
      <c r="M32" s="202"/>
    </row>
    <row r="33" spans="1:16" ht="27" customHeight="1" x14ac:dyDescent="0.15">
      <c r="A33" s="183"/>
      <c r="B33" s="207"/>
      <c r="C33" s="209"/>
      <c r="D33" s="210"/>
      <c r="E33" s="206"/>
      <c r="F33" s="204"/>
      <c r="G33" s="183"/>
      <c r="H33" s="213"/>
      <c r="I33" s="214"/>
      <c r="J33" s="209"/>
      <c r="K33" s="210"/>
      <c r="L33" s="206"/>
      <c r="M33" s="203"/>
    </row>
    <row r="34" spans="1:16" ht="12.75" customHeight="1" x14ac:dyDescent="0.15">
      <c r="A34" s="183">
        <v>15</v>
      </c>
      <c r="B34" s="207"/>
      <c r="C34" s="67" t="s">
        <v>5</v>
      </c>
      <c r="D34" s="68"/>
      <c r="E34" s="205"/>
      <c r="F34" s="204"/>
      <c r="G34" s="183">
        <v>30</v>
      </c>
      <c r="H34" s="211"/>
      <c r="I34" s="212"/>
      <c r="J34" s="67" t="s">
        <v>5</v>
      </c>
      <c r="K34" s="68"/>
      <c r="L34" s="205"/>
      <c r="M34" s="202"/>
    </row>
    <row r="35" spans="1:16" ht="27" customHeight="1" x14ac:dyDescent="0.15">
      <c r="A35" s="183"/>
      <c r="B35" s="207"/>
      <c r="C35" s="209"/>
      <c r="D35" s="210"/>
      <c r="E35" s="206"/>
      <c r="F35" s="204"/>
      <c r="G35" s="183"/>
      <c r="H35" s="213"/>
      <c r="I35" s="214"/>
      <c r="J35" s="209"/>
      <c r="K35" s="210"/>
      <c r="L35" s="206"/>
      <c r="M35" s="203"/>
    </row>
    <row r="36" spans="1:16" ht="18" customHeight="1" x14ac:dyDescent="0.15">
      <c r="A36" s="215" t="s">
        <v>32</v>
      </c>
      <c r="B36" s="215"/>
      <c r="C36" s="215"/>
      <c r="D36" s="215"/>
      <c r="E36" s="215"/>
      <c r="F36" s="215"/>
      <c r="G36" s="215"/>
      <c r="H36" s="215"/>
      <c r="I36" s="215"/>
      <c r="J36" s="215"/>
      <c r="K36" s="215"/>
      <c r="L36" s="215"/>
      <c r="M36" s="215"/>
    </row>
    <row r="37" spans="1:16" ht="16.5" customHeight="1" x14ac:dyDescent="0.15">
      <c r="A37" s="22" t="s">
        <v>31</v>
      </c>
      <c r="B37" s="22"/>
      <c r="C37" s="22"/>
      <c r="D37" s="22"/>
      <c r="E37" s="22"/>
      <c r="F37" s="22"/>
      <c r="G37" s="22"/>
      <c r="H37" s="22"/>
      <c r="I37" s="22"/>
      <c r="J37" s="22"/>
      <c r="K37" s="22"/>
      <c r="L37" s="22"/>
      <c r="M37" s="22"/>
    </row>
    <row r="38" spans="1:16" ht="13.5" customHeight="1" x14ac:dyDescent="0.15">
      <c r="A38" s="22"/>
      <c r="B38" s="22"/>
      <c r="C38" s="22"/>
      <c r="D38" s="22"/>
      <c r="E38" s="22"/>
      <c r="F38" s="21"/>
      <c r="G38" s="219" t="s">
        <v>22</v>
      </c>
      <c r="H38" s="220"/>
      <c r="I38" s="221" t="s">
        <v>28</v>
      </c>
      <c r="J38" s="222"/>
      <c r="K38" s="220"/>
      <c r="L38" s="23" t="s">
        <v>27</v>
      </c>
      <c r="M38" s="20"/>
      <c r="N38" s="21"/>
      <c r="O38" s="21"/>
    </row>
    <row r="39" spans="1:16" ht="13.5" customHeight="1" x14ac:dyDescent="0.15">
      <c r="A39" s="30" t="s">
        <v>53</v>
      </c>
      <c r="B39" s="31"/>
      <c r="C39" s="31"/>
      <c r="D39" s="31"/>
      <c r="E39" s="32"/>
      <c r="F39" s="32"/>
      <c r="G39" s="223" t="s">
        <v>23</v>
      </c>
      <c r="H39" s="224"/>
      <c r="I39" s="227" t="s">
        <v>25</v>
      </c>
      <c r="J39" s="228"/>
      <c r="K39" s="24">
        <f>SUMPRODUCT((B6:B35="特進")*(E6:E35="女"))+SUMPRODUCT((H6:I35="特進")*(L6:L35="男"))</f>
        <v>0</v>
      </c>
      <c r="L39" s="229">
        <f>SUM(K39:K40)</f>
        <v>0</v>
      </c>
      <c r="M39" s="20"/>
      <c r="N39" s="21"/>
      <c r="O39" s="21"/>
    </row>
    <row r="40" spans="1:16" ht="13.5" customHeight="1" x14ac:dyDescent="0.15">
      <c r="A40" s="31"/>
      <c r="B40" s="31"/>
      <c r="C40" s="31"/>
      <c r="D40" s="31"/>
      <c r="E40" s="32"/>
      <c r="F40" s="32"/>
      <c r="G40" s="225"/>
      <c r="H40" s="226"/>
      <c r="I40" s="231" t="s">
        <v>26</v>
      </c>
      <c r="J40" s="232"/>
      <c r="K40" s="25">
        <f>SUMPRODUCT((B6:B35="特進")*(E6:E35="女"))+SUMPRODUCT((H6:I35="特進")*(L6:L35="女"))</f>
        <v>0</v>
      </c>
      <c r="L40" s="230"/>
      <c r="M40" s="20"/>
      <c r="N40" s="21"/>
      <c r="O40" s="21"/>
    </row>
    <row r="41" spans="1:16" ht="13.5" customHeight="1" x14ac:dyDescent="0.15">
      <c r="A41" s="31"/>
      <c r="B41" s="31"/>
      <c r="C41" s="31"/>
      <c r="D41" s="31"/>
      <c r="E41" s="32"/>
      <c r="F41" s="32"/>
      <c r="G41" s="223" t="s">
        <v>24</v>
      </c>
      <c r="H41" s="224"/>
      <c r="I41" s="227" t="s">
        <v>25</v>
      </c>
      <c r="J41" s="228"/>
      <c r="K41" s="26">
        <f>SUMPRODUCT((B6:B35="進学")*(E6:E35="男"))+SUMPRODUCT((H6:I35="進学")*(L6:L35="男"))</f>
        <v>0</v>
      </c>
      <c r="L41" s="229">
        <f>SUM(K41:K42)</f>
        <v>0</v>
      </c>
      <c r="M41" s="20"/>
      <c r="N41" s="21"/>
      <c r="O41" s="21"/>
    </row>
    <row r="42" spans="1:16" ht="13.5" customHeight="1" x14ac:dyDescent="0.15">
      <c r="A42" s="31"/>
      <c r="B42" s="31"/>
      <c r="C42" s="31"/>
      <c r="D42" s="31"/>
      <c r="E42" s="32"/>
      <c r="F42" s="32"/>
      <c r="G42" s="225"/>
      <c r="H42" s="226"/>
      <c r="I42" s="231" t="s">
        <v>26</v>
      </c>
      <c r="J42" s="232"/>
      <c r="K42" s="27">
        <f>SUMPRODUCT((B6:B35="進学")*(E6:E35="女"))+SUMPRODUCT((H6:I35="進学")*(L6:L35="女"))</f>
        <v>0</v>
      </c>
      <c r="L42" s="230"/>
      <c r="M42" s="20"/>
      <c r="N42" s="21"/>
      <c r="O42" s="21"/>
    </row>
    <row r="43" spans="1:16" x14ac:dyDescent="0.15">
      <c r="A43" s="31"/>
      <c r="B43" s="31"/>
      <c r="C43" s="31"/>
      <c r="D43" s="31"/>
      <c r="E43" s="32"/>
      <c r="F43" s="32"/>
      <c r="G43" s="216" t="s">
        <v>27</v>
      </c>
      <c r="H43" s="217"/>
      <c r="I43" s="217"/>
      <c r="J43" s="218"/>
      <c r="K43" s="28">
        <f>SUM(K39:K42)</f>
        <v>0</v>
      </c>
      <c r="L43" s="29">
        <f>SUM(L39:L42)</f>
        <v>0</v>
      </c>
      <c r="M43" s="18"/>
      <c r="N43" s="21"/>
      <c r="O43" s="21"/>
    </row>
    <row r="44" spans="1:16" ht="29.25" customHeight="1" x14ac:dyDescent="0.15">
      <c r="A44" s="97" t="s">
        <v>83</v>
      </c>
      <c r="B44" s="97"/>
      <c r="C44" s="97"/>
      <c r="D44" s="97"/>
      <c r="E44" s="97"/>
      <c r="F44" s="97"/>
      <c r="G44" s="97"/>
      <c r="H44" s="97"/>
      <c r="I44" s="97"/>
      <c r="J44" s="90" t="s">
        <v>18</v>
      </c>
      <c r="K44" s="90"/>
      <c r="L44" s="90"/>
      <c r="M44" s="90"/>
      <c r="N44" s="90"/>
      <c r="O44" s="90"/>
      <c r="P44" s="90"/>
    </row>
    <row r="45" spans="1:16" ht="21.75" customHeight="1" x14ac:dyDescent="0.15">
      <c r="A45" s="7"/>
      <c r="B45" s="7"/>
      <c r="C45" s="7"/>
      <c r="D45" s="7"/>
      <c r="E45" s="7"/>
      <c r="F45" s="7"/>
      <c r="G45" s="7"/>
      <c r="H45" s="7"/>
      <c r="I45" s="7"/>
      <c r="J45" s="7"/>
      <c r="K45" s="240" t="str">
        <f>+$K$2</f>
        <v>　　　　令和 ４ 年 １ 月　　日</v>
      </c>
      <c r="L45" s="240"/>
      <c r="M45" s="240"/>
    </row>
    <row r="46" spans="1:16" ht="41.25" customHeight="1" x14ac:dyDescent="0.15">
      <c r="A46" s="208"/>
      <c r="B46" s="208"/>
      <c r="C46" s="208"/>
      <c r="D46" s="208"/>
      <c r="E46" s="208"/>
      <c r="F46" s="7"/>
      <c r="G46" s="7"/>
      <c r="H46" s="7"/>
      <c r="I46" s="7"/>
      <c r="J46" s="7"/>
      <c r="K46" s="7"/>
      <c r="L46" s="7"/>
      <c r="M46" s="7"/>
    </row>
    <row r="47" spans="1:16" s="4" customFormat="1" ht="41.25" customHeight="1" x14ac:dyDescent="0.15">
      <c r="A47" s="15"/>
      <c r="B47" s="99" t="str">
        <f>IF($B$4=0," ",$B$4)</f>
        <v xml:space="preserve"> </v>
      </c>
      <c r="C47" s="99"/>
      <c r="D47" s="99"/>
      <c r="E47" s="99"/>
      <c r="F47" s="37" t="s">
        <v>15</v>
      </c>
      <c r="G47" s="33"/>
      <c r="H47" s="33" t="s">
        <v>12</v>
      </c>
      <c r="I47" s="99" t="str">
        <f>IF($I$4=0," ",$I$4)</f>
        <v xml:space="preserve"> </v>
      </c>
      <c r="J47" s="99"/>
      <c r="K47" s="99"/>
      <c r="L47" s="36" t="s">
        <v>17</v>
      </c>
      <c r="M47" s="16"/>
    </row>
    <row r="48" spans="1:16" s="5" customFormat="1" ht="33" customHeight="1" x14ac:dyDescent="0.15">
      <c r="A48" s="1" t="s">
        <v>1</v>
      </c>
      <c r="B48" s="1" t="s">
        <v>2</v>
      </c>
      <c r="C48" s="91" t="s">
        <v>13</v>
      </c>
      <c r="D48" s="93"/>
      <c r="E48" s="17" t="s">
        <v>3</v>
      </c>
      <c r="F48" s="1" t="s">
        <v>21</v>
      </c>
      <c r="G48" s="1" t="s">
        <v>1</v>
      </c>
      <c r="H48" s="91" t="s">
        <v>2</v>
      </c>
      <c r="I48" s="93"/>
      <c r="J48" s="91" t="s">
        <v>13</v>
      </c>
      <c r="K48" s="93"/>
      <c r="L48" s="17" t="s">
        <v>3</v>
      </c>
      <c r="M48" s="1" t="s">
        <v>21</v>
      </c>
    </row>
    <row r="49" spans="1:13" ht="12.75" customHeight="1" x14ac:dyDescent="0.15">
      <c r="A49" s="101">
        <v>31</v>
      </c>
      <c r="B49" s="183"/>
      <c r="C49" s="69" t="s">
        <v>5</v>
      </c>
      <c r="D49" s="62"/>
      <c r="E49" s="143"/>
      <c r="F49" s="233"/>
      <c r="G49" s="183">
        <v>46</v>
      </c>
      <c r="H49" s="234"/>
      <c r="I49" s="235"/>
      <c r="J49" s="69" t="s">
        <v>5</v>
      </c>
      <c r="K49" s="62"/>
      <c r="L49" s="143"/>
      <c r="M49" s="238"/>
    </row>
    <row r="50" spans="1:13" ht="27" customHeight="1" x14ac:dyDescent="0.15">
      <c r="A50" s="101"/>
      <c r="B50" s="183"/>
      <c r="C50" s="134"/>
      <c r="D50" s="136"/>
      <c r="E50" s="144"/>
      <c r="F50" s="233"/>
      <c r="G50" s="183"/>
      <c r="H50" s="236"/>
      <c r="I50" s="237"/>
      <c r="J50" s="134"/>
      <c r="K50" s="136"/>
      <c r="L50" s="144"/>
      <c r="M50" s="239"/>
    </row>
    <row r="51" spans="1:13" ht="12.75" customHeight="1" x14ac:dyDescent="0.15">
      <c r="A51" s="101">
        <v>32</v>
      </c>
      <c r="B51" s="183"/>
      <c r="C51" s="69" t="s">
        <v>5</v>
      </c>
      <c r="D51" s="62"/>
      <c r="E51" s="143"/>
      <c r="F51" s="233"/>
      <c r="G51" s="183">
        <v>47</v>
      </c>
      <c r="H51" s="234"/>
      <c r="I51" s="235"/>
      <c r="J51" s="69" t="s">
        <v>5</v>
      </c>
      <c r="K51" s="62"/>
      <c r="L51" s="143"/>
      <c r="M51" s="238"/>
    </row>
    <row r="52" spans="1:13" ht="27" customHeight="1" x14ac:dyDescent="0.15">
      <c r="A52" s="101"/>
      <c r="B52" s="183"/>
      <c r="C52" s="134"/>
      <c r="D52" s="136"/>
      <c r="E52" s="144"/>
      <c r="F52" s="233"/>
      <c r="G52" s="183"/>
      <c r="H52" s="236"/>
      <c r="I52" s="237"/>
      <c r="J52" s="134"/>
      <c r="K52" s="136"/>
      <c r="L52" s="144"/>
      <c r="M52" s="239"/>
    </row>
    <row r="53" spans="1:13" ht="12.75" customHeight="1" x14ac:dyDescent="0.15">
      <c r="A53" s="101">
        <v>33</v>
      </c>
      <c r="B53" s="183"/>
      <c r="C53" s="69" t="s">
        <v>5</v>
      </c>
      <c r="D53" s="62"/>
      <c r="E53" s="143"/>
      <c r="F53" s="233"/>
      <c r="G53" s="183">
        <v>48</v>
      </c>
      <c r="H53" s="234"/>
      <c r="I53" s="235"/>
      <c r="J53" s="69" t="s">
        <v>5</v>
      </c>
      <c r="K53" s="62"/>
      <c r="L53" s="143"/>
      <c r="M53" s="238"/>
    </row>
    <row r="54" spans="1:13" ht="27" customHeight="1" x14ac:dyDescent="0.15">
      <c r="A54" s="101"/>
      <c r="B54" s="183"/>
      <c r="C54" s="134"/>
      <c r="D54" s="136"/>
      <c r="E54" s="144"/>
      <c r="F54" s="233"/>
      <c r="G54" s="183"/>
      <c r="H54" s="236"/>
      <c r="I54" s="237"/>
      <c r="J54" s="134"/>
      <c r="K54" s="136"/>
      <c r="L54" s="144"/>
      <c r="M54" s="239"/>
    </row>
    <row r="55" spans="1:13" ht="12.75" customHeight="1" x14ac:dyDescent="0.15">
      <c r="A55" s="101">
        <v>34</v>
      </c>
      <c r="B55" s="183"/>
      <c r="C55" s="69" t="s">
        <v>5</v>
      </c>
      <c r="D55" s="62"/>
      <c r="E55" s="143"/>
      <c r="F55" s="233"/>
      <c r="G55" s="183">
        <v>49</v>
      </c>
      <c r="H55" s="234"/>
      <c r="I55" s="235"/>
      <c r="J55" s="69" t="s">
        <v>5</v>
      </c>
      <c r="K55" s="62"/>
      <c r="L55" s="143"/>
      <c r="M55" s="238"/>
    </row>
    <row r="56" spans="1:13" ht="27" customHeight="1" x14ac:dyDescent="0.15">
      <c r="A56" s="101"/>
      <c r="B56" s="183"/>
      <c r="C56" s="134"/>
      <c r="D56" s="136"/>
      <c r="E56" s="144"/>
      <c r="F56" s="233"/>
      <c r="G56" s="183"/>
      <c r="H56" s="236"/>
      <c r="I56" s="237"/>
      <c r="J56" s="134"/>
      <c r="K56" s="136"/>
      <c r="L56" s="144"/>
      <c r="M56" s="239"/>
    </row>
    <row r="57" spans="1:13" ht="12.75" customHeight="1" x14ac:dyDescent="0.15">
      <c r="A57" s="101">
        <v>35</v>
      </c>
      <c r="B57" s="183"/>
      <c r="C57" s="69" t="s">
        <v>5</v>
      </c>
      <c r="D57" s="62"/>
      <c r="E57" s="143"/>
      <c r="F57" s="233"/>
      <c r="G57" s="183">
        <v>50</v>
      </c>
      <c r="H57" s="234"/>
      <c r="I57" s="235"/>
      <c r="J57" s="69" t="s">
        <v>5</v>
      </c>
      <c r="K57" s="62"/>
      <c r="L57" s="143"/>
      <c r="M57" s="238"/>
    </row>
    <row r="58" spans="1:13" ht="27" customHeight="1" x14ac:dyDescent="0.15">
      <c r="A58" s="101"/>
      <c r="B58" s="183"/>
      <c r="C58" s="134"/>
      <c r="D58" s="136"/>
      <c r="E58" s="144"/>
      <c r="F58" s="233"/>
      <c r="G58" s="183"/>
      <c r="H58" s="236"/>
      <c r="I58" s="237"/>
      <c r="J58" s="134"/>
      <c r="K58" s="136"/>
      <c r="L58" s="144"/>
      <c r="M58" s="239"/>
    </row>
    <row r="59" spans="1:13" ht="12.75" customHeight="1" x14ac:dyDescent="0.15">
      <c r="A59" s="101">
        <v>36</v>
      </c>
      <c r="B59" s="183"/>
      <c r="C59" s="69" t="s">
        <v>5</v>
      </c>
      <c r="D59" s="62"/>
      <c r="E59" s="143"/>
      <c r="F59" s="233"/>
      <c r="G59" s="183">
        <v>51</v>
      </c>
      <c r="H59" s="234"/>
      <c r="I59" s="235"/>
      <c r="J59" s="69" t="s">
        <v>5</v>
      </c>
      <c r="K59" s="62"/>
      <c r="L59" s="143"/>
      <c r="M59" s="238"/>
    </row>
    <row r="60" spans="1:13" ht="27" customHeight="1" x14ac:dyDescent="0.15">
      <c r="A60" s="101"/>
      <c r="B60" s="183"/>
      <c r="C60" s="134"/>
      <c r="D60" s="136"/>
      <c r="E60" s="144"/>
      <c r="F60" s="233"/>
      <c r="G60" s="183"/>
      <c r="H60" s="236"/>
      <c r="I60" s="237"/>
      <c r="J60" s="134"/>
      <c r="K60" s="136"/>
      <c r="L60" s="144"/>
      <c r="M60" s="239"/>
    </row>
    <row r="61" spans="1:13" ht="12.75" customHeight="1" x14ac:dyDescent="0.15">
      <c r="A61" s="101">
        <v>37</v>
      </c>
      <c r="B61" s="183"/>
      <c r="C61" s="69" t="s">
        <v>5</v>
      </c>
      <c r="D61" s="62"/>
      <c r="E61" s="143"/>
      <c r="F61" s="233"/>
      <c r="G61" s="183">
        <v>52</v>
      </c>
      <c r="H61" s="234"/>
      <c r="I61" s="235"/>
      <c r="J61" s="69" t="s">
        <v>5</v>
      </c>
      <c r="K61" s="62"/>
      <c r="L61" s="143"/>
      <c r="M61" s="238"/>
    </row>
    <row r="62" spans="1:13" ht="27" customHeight="1" x14ac:dyDescent="0.15">
      <c r="A62" s="101"/>
      <c r="B62" s="183"/>
      <c r="C62" s="134"/>
      <c r="D62" s="136"/>
      <c r="E62" s="144"/>
      <c r="F62" s="233"/>
      <c r="G62" s="183"/>
      <c r="H62" s="236"/>
      <c r="I62" s="237"/>
      <c r="J62" s="134"/>
      <c r="K62" s="136"/>
      <c r="L62" s="144"/>
      <c r="M62" s="239"/>
    </row>
    <row r="63" spans="1:13" ht="12.75" customHeight="1" x14ac:dyDescent="0.15">
      <c r="A63" s="101">
        <v>38</v>
      </c>
      <c r="B63" s="183"/>
      <c r="C63" s="69" t="s">
        <v>5</v>
      </c>
      <c r="D63" s="62"/>
      <c r="E63" s="143"/>
      <c r="F63" s="233"/>
      <c r="G63" s="183">
        <v>53</v>
      </c>
      <c r="H63" s="234"/>
      <c r="I63" s="235"/>
      <c r="J63" s="69" t="s">
        <v>5</v>
      </c>
      <c r="K63" s="62"/>
      <c r="L63" s="143"/>
      <c r="M63" s="238"/>
    </row>
    <row r="64" spans="1:13" ht="27" customHeight="1" x14ac:dyDescent="0.15">
      <c r="A64" s="101"/>
      <c r="B64" s="183"/>
      <c r="C64" s="134"/>
      <c r="D64" s="136"/>
      <c r="E64" s="144"/>
      <c r="F64" s="233"/>
      <c r="G64" s="183"/>
      <c r="H64" s="236"/>
      <c r="I64" s="237"/>
      <c r="J64" s="134"/>
      <c r="K64" s="136"/>
      <c r="L64" s="144"/>
      <c r="M64" s="239"/>
    </row>
    <row r="65" spans="1:13" ht="12.75" customHeight="1" x14ac:dyDescent="0.15">
      <c r="A65" s="101">
        <v>39</v>
      </c>
      <c r="B65" s="183"/>
      <c r="C65" s="69" t="s">
        <v>5</v>
      </c>
      <c r="D65" s="62"/>
      <c r="E65" s="143"/>
      <c r="F65" s="233"/>
      <c r="G65" s="183">
        <v>54</v>
      </c>
      <c r="H65" s="234"/>
      <c r="I65" s="235"/>
      <c r="J65" s="69" t="s">
        <v>5</v>
      </c>
      <c r="K65" s="62"/>
      <c r="L65" s="143"/>
      <c r="M65" s="238"/>
    </row>
    <row r="66" spans="1:13" ht="27" customHeight="1" x14ac:dyDescent="0.15">
      <c r="A66" s="101"/>
      <c r="B66" s="183"/>
      <c r="C66" s="134"/>
      <c r="D66" s="136"/>
      <c r="E66" s="144"/>
      <c r="F66" s="233"/>
      <c r="G66" s="183"/>
      <c r="H66" s="236"/>
      <c r="I66" s="237"/>
      <c r="J66" s="134"/>
      <c r="K66" s="136"/>
      <c r="L66" s="144"/>
      <c r="M66" s="239"/>
    </row>
    <row r="67" spans="1:13" ht="12.75" customHeight="1" x14ac:dyDescent="0.15">
      <c r="A67" s="101">
        <v>40</v>
      </c>
      <c r="B67" s="183"/>
      <c r="C67" s="69" t="s">
        <v>5</v>
      </c>
      <c r="D67" s="62"/>
      <c r="E67" s="143"/>
      <c r="F67" s="233"/>
      <c r="G67" s="183">
        <v>55</v>
      </c>
      <c r="H67" s="234"/>
      <c r="I67" s="235"/>
      <c r="J67" s="69" t="s">
        <v>5</v>
      </c>
      <c r="K67" s="62"/>
      <c r="L67" s="143"/>
      <c r="M67" s="238"/>
    </row>
    <row r="68" spans="1:13" ht="27" customHeight="1" x14ac:dyDescent="0.15">
      <c r="A68" s="101"/>
      <c r="B68" s="183"/>
      <c r="C68" s="134"/>
      <c r="D68" s="136"/>
      <c r="E68" s="144"/>
      <c r="F68" s="233"/>
      <c r="G68" s="183"/>
      <c r="H68" s="236"/>
      <c r="I68" s="237"/>
      <c r="J68" s="134"/>
      <c r="K68" s="136"/>
      <c r="L68" s="144"/>
      <c r="M68" s="239"/>
    </row>
    <row r="69" spans="1:13" ht="12.75" customHeight="1" x14ac:dyDescent="0.15">
      <c r="A69" s="101">
        <v>41</v>
      </c>
      <c r="B69" s="183"/>
      <c r="C69" s="69" t="s">
        <v>5</v>
      </c>
      <c r="D69" s="62"/>
      <c r="E69" s="143"/>
      <c r="F69" s="233"/>
      <c r="G69" s="183">
        <v>56</v>
      </c>
      <c r="H69" s="234"/>
      <c r="I69" s="235"/>
      <c r="J69" s="69" t="s">
        <v>5</v>
      </c>
      <c r="K69" s="62"/>
      <c r="L69" s="143"/>
      <c r="M69" s="238"/>
    </row>
    <row r="70" spans="1:13" ht="27" customHeight="1" x14ac:dyDescent="0.15">
      <c r="A70" s="101"/>
      <c r="B70" s="183"/>
      <c r="C70" s="134"/>
      <c r="D70" s="136"/>
      <c r="E70" s="144"/>
      <c r="F70" s="233"/>
      <c r="G70" s="183"/>
      <c r="H70" s="236"/>
      <c r="I70" s="237"/>
      <c r="J70" s="134"/>
      <c r="K70" s="136"/>
      <c r="L70" s="144"/>
      <c r="M70" s="239"/>
    </row>
    <row r="71" spans="1:13" ht="12.75" customHeight="1" x14ac:dyDescent="0.15">
      <c r="A71" s="101">
        <v>42</v>
      </c>
      <c r="B71" s="183"/>
      <c r="C71" s="69" t="s">
        <v>5</v>
      </c>
      <c r="D71" s="62"/>
      <c r="E71" s="143"/>
      <c r="F71" s="233"/>
      <c r="G71" s="183">
        <v>57</v>
      </c>
      <c r="H71" s="234"/>
      <c r="I71" s="235"/>
      <c r="J71" s="69" t="s">
        <v>5</v>
      </c>
      <c r="K71" s="62"/>
      <c r="L71" s="143"/>
      <c r="M71" s="238"/>
    </row>
    <row r="72" spans="1:13" ht="27" customHeight="1" x14ac:dyDescent="0.15">
      <c r="A72" s="101"/>
      <c r="B72" s="183"/>
      <c r="C72" s="134"/>
      <c r="D72" s="136"/>
      <c r="E72" s="144"/>
      <c r="F72" s="233"/>
      <c r="G72" s="183"/>
      <c r="H72" s="236"/>
      <c r="I72" s="237"/>
      <c r="J72" s="134"/>
      <c r="K72" s="136"/>
      <c r="L72" s="144"/>
      <c r="M72" s="239"/>
    </row>
    <row r="73" spans="1:13" ht="12.75" customHeight="1" x14ac:dyDescent="0.15">
      <c r="A73" s="101">
        <v>43</v>
      </c>
      <c r="B73" s="183"/>
      <c r="C73" s="69" t="s">
        <v>5</v>
      </c>
      <c r="D73" s="62"/>
      <c r="E73" s="143"/>
      <c r="F73" s="233"/>
      <c r="G73" s="183">
        <v>58</v>
      </c>
      <c r="H73" s="234"/>
      <c r="I73" s="235"/>
      <c r="J73" s="69" t="s">
        <v>5</v>
      </c>
      <c r="K73" s="62"/>
      <c r="L73" s="143"/>
      <c r="M73" s="238"/>
    </row>
    <row r="74" spans="1:13" ht="27" customHeight="1" x14ac:dyDescent="0.15">
      <c r="A74" s="101"/>
      <c r="B74" s="183"/>
      <c r="C74" s="134"/>
      <c r="D74" s="136"/>
      <c r="E74" s="144"/>
      <c r="F74" s="233"/>
      <c r="G74" s="183"/>
      <c r="H74" s="236"/>
      <c r="I74" s="237"/>
      <c r="J74" s="134"/>
      <c r="K74" s="136"/>
      <c r="L74" s="144"/>
      <c r="M74" s="239"/>
    </row>
    <row r="75" spans="1:13" ht="12.75" customHeight="1" x14ac:dyDescent="0.15">
      <c r="A75" s="101">
        <v>44</v>
      </c>
      <c r="B75" s="183"/>
      <c r="C75" s="69" t="s">
        <v>5</v>
      </c>
      <c r="D75" s="62"/>
      <c r="E75" s="143"/>
      <c r="F75" s="233"/>
      <c r="G75" s="183">
        <v>59</v>
      </c>
      <c r="H75" s="234"/>
      <c r="I75" s="235"/>
      <c r="J75" s="69" t="s">
        <v>5</v>
      </c>
      <c r="K75" s="62"/>
      <c r="L75" s="143"/>
      <c r="M75" s="238"/>
    </row>
    <row r="76" spans="1:13" ht="27" customHeight="1" x14ac:dyDescent="0.15">
      <c r="A76" s="101"/>
      <c r="B76" s="183"/>
      <c r="C76" s="134"/>
      <c r="D76" s="136"/>
      <c r="E76" s="144"/>
      <c r="F76" s="233"/>
      <c r="G76" s="183"/>
      <c r="H76" s="236"/>
      <c r="I76" s="237"/>
      <c r="J76" s="134"/>
      <c r="K76" s="136"/>
      <c r="L76" s="144"/>
      <c r="M76" s="239"/>
    </row>
    <row r="77" spans="1:13" ht="12.75" customHeight="1" x14ac:dyDescent="0.15">
      <c r="A77" s="101">
        <v>45</v>
      </c>
      <c r="B77" s="183"/>
      <c r="C77" s="69" t="s">
        <v>5</v>
      </c>
      <c r="D77" s="62"/>
      <c r="E77" s="143"/>
      <c r="F77" s="233"/>
      <c r="G77" s="183">
        <v>60</v>
      </c>
      <c r="H77" s="234"/>
      <c r="I77" s="235"/>
      <c r="J77" s="69" t="s">
        <v>5</v>
      </c>
      <c r="K77" s="62"/>
      <c r="L77" s="143"/>
      <c r="M77" s="238"/>
    </row>
    <row r="78" spans="1:13" ht="27" customHeight="1" x14ac:dyDescent="0.15">
      <c r="A78" s="101"/>
      <c r="B78" s="183"/>
      <c r="C78" s="134"/>
      <c r="D78" s="136"/>
      <c r="E78" s="144"/>
      <c r="F78" s="233"/>
      <c r="G78" s="183"/>
      <c r="H78" s="236"/>
      <c r="I78" s="237"/>
      <c r="J78" s="134"/>
      <c r="K78" s="136"/>
      <c r="L78" s="144"/>
      <c r="M78" s="239"/>
    </row>
    <row r="79" spans="1:13" ht="18" customHeight="1" x14ac:dyDescent="0.15">
      <c r="A79" s="215" t="s">
        <v>32</v>
      </c>
      <c r="B79" s="215"/>
      <c r="C79" s="215"/>
      <c r="D79" s="215"/>
      <c r="E79" s="215"/>
      <c r="F79" s="215"/>
      <c r="G79" s="215"/>
      <c r="H79" s="215"/>
      <c r="I79" s="215"/>
      <c r="J79" s="215"/>
      <c r="K79" s="215"/>
      <c r="L79" s="215"/>
      <c r="M79" s="215"/>
    </row>
    <row r="80" spans="1:13" ht="16.5" customHeight="1" x14ac:dyDescent="0.15">
      <c r="A80" s="22" t="s">
        <v>31</v>
      </c>
      <c r="B80" s="22"/>
      <c r="C80" s="22"/>
      <c r="D80" s="22"/>
      <c r="E80" s="22"/>
      <c r="F80" s="22"/>
      <c r="G80" s="22"/>
      <c r="H80" s="22"/>
      <c r="I80" s="22"/>
      <c r="J80" s="22"/>
      <c r="K80" s="22"/>
      <c r="L80" s="22"/>
      <c r="M80" s="22"/>
    </row>
    <row r="81" spans="1:16" ht="13.5" customHeight="1" x14ac:dyDescent="0.15">
      <c r="A81" s="22"/>
      <c r="B81" s="22"/>
      <c r="C81" s="22"/>
      <c r="D81" s="22"/>
      <c r="E81" s="22"/>
      <c r="F81" s="21"/>
      <c r="G81" s="219" t="s">
        <v>2</v>
      </c>
      <c r="H81" s="220"/>
      <c r="I81" s="221" t="s">
        <v>28</v>
      </c>
      <c r="J81" s="222"/>
      <c r="K81" s="220"/>
      <c r="L81" s="23" t="s">
        <v>27</v>
      </c>
      <c r="M81" s="20"/>
      <c r="N81" s="21"/>
      <c r="O81" s="21"/>
    </row>
    <row r="82" spans="1:16" ht="13.5" customHeight="1" x14ac:dyDescent="0.15">
      <c r="A82" s="30" t="s">
        <v>53</v>
      </c>
      <c r="B82" s="31"/>
      <c r="C82" s="31"/>
      <c r="D82" s="31"/>
      <c r="E82" s="32"/>
      <c r="F82" s="32"/>
      <c r="G82" s="223" t="s">
        <v>23</v>
      </c>
      <c r="H82" s="224"/>
      <c r="I82" s="227" t="s">
        <v>25</v>
      </c>
      <c r="J82" s="228"/>
      <c r="K82" s="34">
        <f>SUMPRODUCT((B49:B78="特進")*(E49:E78="男"))+SUMPRODUCT((H49:I78="特進")*(L49:L78="男"))+K39</f>
        <v>0</v>
      </c>
      <c r="L82" s="229">
        <f>SUM(K82:K83)</f>
        <v>0</v>
      </c>
      <c r="M82" s="20"/>
      <c r="N82" s="21"/>
      <c r="O82" s="21"/>
    </row>
    <row r="83" spans="1:16" ht="13.5" customHeight="1" x14ac:dyDescent="0.15">
      <c r="A83" s="31"/>
      <c r="B83" s="31"/>
      <c r="C83" s="31"/>
      <c r="D83" s="31"/>
      <c r="E83" s="32"/>
      <c r="F83" s="32"/>
      <c r="G83" s="225"/>
      <c r="H83" s="226"/>
      <c r="I83" s="231" t="s">
        <v>26</v>
      </c>
      <c r="J83" s="232"/>
      <c r="K83" s="35">
        <f>SUMPRODUCT((B49:B78="特進")*(E49:E78="女"))+SUMPRODUCT((H49:I78="特進")*(L49:L78="女"))+K40</f>
        <v>0</v>
      </c>
      <c r="L83" s="230"/>
      <c r="M83" s="20"/>
      <c r="N83" s="21"/>
      <c r="O83" s="21"/>
    </row>
    <row r="84" spans="1:16" ht="13.5" customHeight="1" x14ac:dyDescent="0.15">
      <c r="A84" s="31"/>
      <c r="B84" s="31"/>
      <c r="C84" s="31"/>
      <c r="D84" s="31"/>
      <c r="E84" s="32"/>
      <c r="F84" s="32"/>
      <c r="G84" s="223" t="s">
        <v>24</v>
      </c>
      <c r="H84" s="224"/>
      <c r="I84" s="227" t="s">
        <v>25</v>
      </c>
      <c r="J84" s="228"/>
      <c r="K84" s="26">
        <f>SUMPRODUCT((B49:B78="進学")*(E49:E78="男"))+SUMPRODUCT((H49:I78="進学")*(L49:L78="男"))+K41</f>
        <v>0</v>
      </c>
      <c r="L84" s="229">
        <f>SUM(K84:K85)</f>
        <v>0</v>
      </c>
      <c r="M84" s="20"/>
      <c r="N84" s="21"/>
      <c r="O84" s="21"/>
    </row>
    <row r="85" spans="1:16" ht="13.5" customHeight="1" x14ac:dyDescent="0.15">
      <c r="A85" s="31"/>
      <c r="B85" s="31"/>
      <c r="C85" s="31"/>
      <c r="D85" s="31"/>
      <c r="E85" s="32"/>
      <c r="F85" s="32"/>
      <c r="G85" s="225"/>
      <c r="H85" s="226"/>
      <c r="I85" s="231" t="s">
        <v>26</v>
      </c>
      <c r="J85" s="232"/>
      <c r="K85" s="27">
        <f>SUMPRODUCT((B49:B78="進学")*(E49:E78="女"))+SUMPRODUCT((H49:I78="進学")*(L49:L78="女"))+K42</f>
        <v>0</v>
      </c>
      <c r="L85" s="230"/>
      <c r="M85" s="20"/>
      <c r="N85" s="21"/>
      <c r="O85" s="21"/>
    </row>
    <row r="86" spans="1:16" x14ac:dyDescent="0.15">
      <c r="A86" s="31"/>
      <c r="B86" s="31"/>
      <c r="C86" s="31"/>
      <c r="D86" s="31"/>
      <c r="E86" s="32"/>
      <c r="F86" s="32"/>
      <c r="G86" s="216" t="s">
        <v>27</v>
      </c>
      <c r="H86" s="217"/>
      <c r="I86" s="217"/>
      <c r="J86" s="218"/>
      <c r="K86" s="28">
        <f>SUM(K82:K85)</f>
        <v>0</v>
      </c>
      <c r="L86" s="29">
        <f>SUM(L82:L85)</f>
        <v>0</v>
      </c>
      <c r="M86" s="18"/>
      <c r="N86" s="21"/>
      <c r="O86" s="21"/>
    </row>
    <row r="87" spans="1:16" ht="29.25" customHeight="1" x14ac:dyDescent="0.15">
      <c r="A87" s="97" t="s">
        <v>83</v>
      </c>
      <c r="B87" s="97"/>
      <c r="C87" s="97"/>
      <c r="D87" s="97"/>
      <c r="E87" s="97"/>
      <c r="F87" s="97"/>
      <c r="G87" s="97"/>
      <c r="H87" s="97"/>
      <c r="I87" s="97"/>
      <c r="J87" s="90" t="s">
        <v>18</v>
      </c>
      <c r="K87" s="90"/>
      <c r="L87" s="90"/>
      <c r="M87" s="90"/>
      <c r="N87" s="90"/>
      <c r="O87" s="90"/>
      <c r="P87" s="90"/>
    </row>
    <row r="88" spans="1:16" ht="21.75" customHeight="1" x14ac:dyDescent="0.15">
      <c r="A88" s="7"/>
      <c r="B88" s="7"/>
      <c r="C88" s="7"/>
      <c r="D88" s="7"/>
      <c r="E88" s="7"/>
      <c r="F88" s="7"/>
      <c r="G88" s="7"/>
      <c r="H88" s="7"/>
      <c r="I88" s="7"/>
      <c r="J88" s="7"/>
      <c r="K88" s="240" t="str">
        <f>+$K$2</f>
        <v>　　　　令和 ４ 年 １ 月　　日</v>
      </c>
      <c r="L88" s="240"/>
      <c r="M88" s="240"/>
    </row>
    <row r="89" spans="1:16" ht="41.25" customHeight="1" x14ac:dyDescent="0.15">
      <c r="A89" s="208" t="s">
        <v>0</v>
      </c>
      <c r="B89" s="208"/>
      <c r="C89" s="208"/>
      <c r="D89" s="208"/>
      <c r="E89" s="208"/>
      <c r="F89" s="7"/>
      <c r="G89" s="7"/>
      <c r="H89" s="7"/>
      <c r="I89" s="7"/>
      <c r="J89" s="7"/>
      <c r="K89" s="7"/>
      <c r="L89" s="7"/>
      <c r="M89" s="7"/>
    </row>
    <row r="90" spans="1:16" s="4" customFormat="1" ht="41.25" customHeight="1" x14ac:dyDescent="0.15">
      <c r="A90" s="15"/>
      <c r="B90" s="99" t="str">
        <f>IF($B$4=0," ",$B$4)</f>
        <v xml:space="preserve"> </v>
      </c>
      <c r="C90" s="99"/>
      <c r="D90" s="99"/>
      <c r="E90" s="99"/>
      <c r="F90" s="49" t="s">
        <v>15</v>
      </c>
      <c r="G90" s="48"/>
      <c r="H90" s="48" t="s">
        <v>12</v>
      </c>
      <c r="I90" s="99" t="str">
        <f>IF($I$4=0," ",$I$4)</f>
        <v xml:space="preserve"> </v>
      </c>
      <c r="J90" s="99"/>
      <c r="K90" s="99"/>
      <c r="L90" s="36" t="s">
        <v>17</v>
      </c>
      <c r="M90" s="16"/>
    </row>
    <row r="91" spans="1:16" s="5" customFormat="1" ht="33" customHeight="1" x14ac:dyDescent="0.15">
      <c r="A91" s="1" t="s">
        <v>1</v>
      </c>
      <c r="B91" s="1" t="s">
        <v>2</v>
      </c>
      <c r="C91" s="91" t="s">
        <v>13</v>
      </c>
      <c r="D91" s="93"/>
      <c r="E91" s="17" t="s">
        <v>3</v>
      </c>
      <c r="F91" s="1" t="s">
        <v>21</v>
      </c>
      <c r="G91" s="1" t="s">
        <v>1</v>
      </c>
      <c r="H91" s="91" t="s">
        <v>2</v>
      </c>
      <c r="I91" s="93"/>
      <c r="J91" s="91" t="s">
        <v>13</v>
      </c>
      <c r="K91" s="93"/>
      <c r="L91" s="17" t="s">
        <v>3</v>
      </c>
      <c r="M91" s="1" t="s">
        <v>21</v>
      </c>
    </row>
    <row r="92" spans="1:16" ht="12.75" customHeight="1" x14ac:dyDescent="0.15">
      <c r="A92" s="101">
        <v>61</v>
      </c>
      <c r="B92" s="183"/>
      <c r="C92" s="69" t="s">
        <v>5</v>
      </c>
      <c r="D92" s="62"/>
      <c r="E92" s="143"/>
      <c r="F92" s="233"/>
      <c r="G92" s="183">
        <v>76</v>
      </c>
      <c r="H92" s="234"/>
      <c r="I92" s="235"/>
      <c r="J92" s="69" t="s">
        <v>5</v>
      </c>
      <c r="K92" s="62"/>
      <c r="L92" s="143"/>
      <c r="M92" s="238"/>
    </row>
    <row r="93" spans="1:16" ht="27" customHeight="1" x14ac:dyDescent="0.15">
      <c r="A93" s="101"/>
      <c r="B93" s="183"/>
      <c r="C93" s="134"/>
      <c r="D93" s="136"/>
      <c r="E93" s="144"/>
      <c r="F93" s="233"/>
      <c r="G93" s="183"/>
      <c r="H93" s="236"/>
      <c r="I93" s="237"/>
      <c r="J93" s="134"/>
      <c r="K93" s="136"/>
      <c r="L93" s="144"/>
      <c r="M93" s="239"/>
    </row>
    <row r="94" spans="1:16" ht="12.75" customHeight="1" x14ac:dyDescent="0.15">
      <c r="A94" s="101">
        <v>62</v>
      </c>
      <c r="B94" s="183"/>
      <c r="C94" s="69" t="s">
        <v>5</v>
      </c>
      <c r="D94" s="62"/>
      <c r="E94" s="143"/>
      <c r="F94" s="233"/>
      <c r="G94" s="183">
        <v>77</v>
      </c>
      <c r="H94" s="234"/>
      <c r="I94" s="235"/>
      <c r="J94" s="69" t="s">
        <v>5</v>
      </c>
      <c r="K94" s="62"/>
      <c r="L94" s="143"/>
      <c r="M94" s="238"/>
    </row>
    <row r="95" spans="1:16" ht="27" customHeight="1" x14ac:dyDescent="0.15">
      <c r="A95" s="101"/>
      <c r="B95" s="183"/>
      <c r="C95" s="134"/>
      <c r="D95" s="136"/>
      <c r="E95" s="144"/>
      <c r="F95" s="233"/>
      <c r="G95" s="183"/>
      <c r="H95" s="236"/>
      <c r="I95" s="237"/>
      <c r="J95" s="134"/>
      <c r="K95" s="136"/>
      <c r="L95" s="144"/>
      <c r="M95" s="239"/>
    </row>
    <row r="96" spans="1:16" ht="12.75" customHeight="1" x14ac:dyDescent="0.15">
      <c r="A96" s="101">
        <v>63</v>
      </c>
      <c r="B96" s="183"/>
      <c r="C96" s="69" t="s">
        <v>5</v>
      </c>
      <c r="D96" s="62"/>
      <c r="E96" s="143"/>
      <c r="F96" s="233"/>
      <c r="G96" s="183">
        <v>78</v>
      </c>
      <c r="H96" s="234"/>
      <c r="I96" s="235"/>
      <c r="J96" s="69" t="s">
        <v>5</v>
      </c>
      <c r="K96" s="62"/>
      <c r="L96" s="143"/>
      <c r="M96" s="238"/>
    </row>
    <row r="97" spans="1:13" ht="27" customHeight="1" x14ac:dyDescent="0.15">
      <c r="A97" s="101"/>
      <c r="B97" s="183"/>
      <c r="C97" s="134"/>
      <c r="D97" s="136"/>
      <c r="E97" s="144"/>
      <c r="F97" s="233"/>
      <c r="G97" s="183"/>
      <c r="H97" s="236"/>
      <c r="I97" s="237"/>
      <c r="J97" s="134"/>
      <c r="K97" s="136"/>
      <c r="L97" s="144"/>
      <c r="M97" s="239"/>
    </row>
    <row r="98" spans="1:13" ht="12.75" customHeight="1" x14ac:dyDescent="0.15">
      <c r="A98" s="101">
        <v>64</v>
      </c>
      <c r="B98" s="183"/>
      <c r="C98" s="69" t="s">
        <v>5</v>
      </c>
      <c r="D98" s="62"/>
      <c r="E98" s="143"/>
      <c r="F98" s="233"/>
      <c r="G98" s="183">
        <v>79</v>
      </c>
      <c r="H98" s="234"/>
      <c r="I98" s="235"/>
      <c r="J98" s="69" t="s">
        <v>5</v>
      </c>
      <c r="K98" s="62"/>
      <c r="L98" s="143"/>
      <c r="M98" s="238"/>
    </row>
    <row r="99" spans="1:13" ht="27" customHeight="1" x14ac:dyDescent="0.15">
      <c r="A99" s="101"/>
      <c r="B99" s="183"/>
      <c r="C99" s="134"/>
      <c r="D99" s="136"/>
      <c r="E99" s="144"/>
      <c r="F99" s="233"/>
      <c r="G99" s="183"/>
      <c r="H99" s="236"/>
      <c r="I99" s="237"/>
      <c r="J99" s="134"/>
      <c r="K99" s="136"/>
      <c r="L99" s="144"/>
      <c r="M99" s="239"/>
    </row>
    <row r="100" spans="1:13" ht="12.75" customHeight="1" x14ac:dyDescent="0.15">
      <c r="A100" s="101">
        <v>65</v>
      </c>
      <c r="B100" s="183"/>
      <c r="C100" s="69" t="s">
        <v>5</v>
      </c>
      <c r="D100" s="62"/>
      <c r="E100" s="143"/>
      <c r="F100" s="233"/>
      <c r="G100" s="183">
        <v>80</v>
      </c>
      <c r="H100" s="234"/>
      <c r="I100" s="235"/>
      <c r="J100" s="69" t="s">
        <v>5</v>
      </c>
      <c r="K100" s="62"/>
      <c r="L100" s="143"/>
      <c r="M100" s="238"/>
    </row>
    <row r="101" spans="1:13" ht="27" customHeight="1" x14ac:dyDescent="0.15">
      <c r="A101" s="101"/>
      <c r="B101" s="183"/>
      <c r="C101" s="134"/>
      <c r="D101" s="136"/>
      <c r="E101" s="144"/>
      <c r="F101" s="233"/>
      <c r="G101" s="183"/>
      <c r="H101" s="236"/>
      <c r="I101" s="237"/>
      <c r="J101" s="134"/>
      <c r="K101" s="136"/>
      <c r="L101" s="144"/>
      <c r="M101" s="239"/>
    </row>
    <row r="102" spans="1:13" ht="12.75" customHeight="1" x14ac:dyDescent="0.15">
      <c r="A102" s="101">
        <v>66</v>
      </c>
      <c r="B102" s="183"/>
      <c r="C102" s="69" t="s">
        <v>5</v>
      </c>
      <c r="D102" s="62"/>
      <c r="E102" s="143"/>
      <c r="F102" s="233"/>
      <c r="G102" s="183">
        <v>81</v>
      </c>
      <c r="H102" s="234"/>
      <c r="I102" s="235"/>
      <c r="J102" s="69" t="s">
        <v>5</v>
      </c>
      <c r="K102" s="62"/>
      <c r="L102" s="143"/>
      <c r="M102" s="238"/>
    </row>
    <row r="103" spans="1:13" ht="27" customHeight="1" x14ac:dyDescent="0.15">
      <c r="A103" s="101"/>
      <c r="B103" s="183"/>
      <c r="C103" s="134"/>
      <c r="D103" s="136"/>
      <c r="E103" s="144"/>
      <c r="F103" s="233"/>
      <c r="G103" s="183"/>
      <c r="H103" s="236"/>
      <c r="I103" s="237"/>
      <c r="J103" s="134"/>
      <c r="K103" s="136"/>
      <c r="L103" s="144"/>
      <c r="M103" s="239"/>
    </row>
    <row r="104" spans="1:13" ht="12.75" customHeight="1" x14ac:dyDescent="0.15">
      <c r="A104" s="101">
        <v>67</v>
      </c>
      <c r="B104" s="183"/>
      <c r="C104" s="69" t="s">
        <v>5</v>
      </c>
      <c r="D104" s="62"/>
      <c r="E104" s="143"/>
      <c r="F104" s="233"/>
      <c r="G104" s="183">
        <v>82</v>
      </c>
      <c r="H104" s="234"/>
      <c r="I104" s="235"/>
      <c r="J104" s="69" t="s">
        <v>5</v>
      </c>
      <c r="K104" s="62"/>
      <c r="L104" s="143"/>
      <c r="M104" s="238"/>
    </row>
    <row r="105" spans="1:13" ht="27" customHeight="1" x14ac:dyDescent="0.15">
      <c r="A105" s="101"/>
      <c r="B105" s="183"/>
      <c r="C105" s="134"/>
      <c r="D105" s="136"/>
      <c r="E105" s="144"/>
      <c r="F105" s="233"/>
      <c r="G105" s="183"/>
      <c r="H105" s="236"/>
      <c r="I105" s="237"/>
      <c r="J105" s="134"/>
      <c r="K105" s="136"/>
      <c r="L105" s="144"/>
      <c r="M105" s="239"/>
    </row>
    <row r="106" spans="1:13" ht="12.75" customHeight="1" x14ac:dyDescent="0.15">
      <c r="A106" s="101">
        <v>68</v>
      </c>
      <c r="B106" s="183"/>
      <c r="C106" s="69" t="s">
        <v>5</v>
      </c>
      <c r="D106" s="62"/>
      <c r="E106" s="143"/>
      <c r="F106" s="233"/>
      <c r="G106" s="183">
        <v>83</v>
      </c>
      <c r="H106" s="234"/>
      <c r="I106" s="235"/>
      <c r="J106" s="69" t="s">
        <v>5</v>
      </c>
      <c r="K106" s="62"/>
      <c r="L106" s="143"/>
      <c r="M106" s="238"/>
    </row>
    <row r="107" spans="1:13" ht="27" customHeight="1" x14ac:dyDescent="0.15">
      <c r="A107" s="101"/>
      <c r="B107" s="183"/>
      <c r="C107" s="134"/>
      <c r="D107" s="136"/>
      <c r="E107" s="144"/>
      <c r="F107" s="233"/>
      <c r="G107" s="183"/>
      <c r="H107" s="236"/>
      <c r="I107" s="237"/>
      <c r="J107" s="134"/>
      <c r="K107" s="136"/>
      <c r="L107" s="144"/>
      <c r="M107" s="239"/>
    </row>
    <row r="108" spans="1:13" ht="12.75" customHeight="1" x14ac:dyDescent="0.15">
      <c r="A108" s="101">
        <v>69</v>
      </c>
      <c r="B108" s="183"/>
      <c r="C108" s="69" t="s">
        <v>5</v>
      </c>
      <c r="D108" s="62"/>
      <c r="E108" s="143"/>
      <c r="F108" s="233"/>
      <c r="G108" s="183">
        <v>84</v>
      </c>
      <c r="H108" s="234"/>
      <c r="I108" s="235"/>
      <c r="J108" s="69" t="s">
        <v>5</v>
      </c>
      <c r="K108" s="62"/>
      <c r="L108" s="143"/>
      <c r="M108" s="238"/>
    </row>
    <row r="109" spans="1:13" ht="27" customHeight="1" x14ac:dyDescent="0.15">
      <c r="A109" s="101"/>
      <c r="B109" s="183"/>
      <c r="C109" s="134"/>
      <c r="D109" s="136"/>
      <c r="E109" s="144"/>
      <c r="F109" s="233"/>
      <c r="G109" s="183"/>
      <c r="H109" s="236"/>
      <c r="I109" s="237"/>
      <c r="J109" s="134"/>
      <c r="K109" s="136"/>
      <c r="L109" s="144"/>
      <c r="M109" s="239"/>
    </row>
    <row r="110" spans="1:13" ht="12.75" customHeight="1" x14ac:dyDescent="0.15">
      <c r="A110" s="101">
        <v>70</v>
      </c>
      <c r="B110" s="183"/>
      <c r="C110" s="69" t="s">
        <v>5</v>
      </c>
      <c r="D110" s="62"/>
      <c r="E110" s="143"/>
      <c r="F110" s="233"/>
      <c r="G110" s="183">
        <v>85</v>
      </c>
      <c r="H110" s="234"/>
      <c r="I110" s="235"/>
      <c r="J110" s="69" t="s">
        <v>5</v>
      </c>
      <c r="K110" s="62"/>
      <c r="L110" s="143"/>
      <c r="M110" s="238"/>
    </row>
    <row r="111" spans="1:13" ht="27" customHeight="1" x14ac:dyDescent="0.15">
      <c r="A111" s="101"/>
      <c r="B111" s="183"/>
      <c r="C111" s="134"/>
      <c r="D111" s="136"/>
      <c r="E111" s="144"/>
      <c r="F111" s="233"/>
      <c r="G111" s="183"/>
      <c r="H111" s="236"/>
      <c r="I111" s="237"/>
      <c r="J111" s="134"/>
      <c r="K111" s="136"/>
      <c r="L111" s="144"/>
      <c r="M111" s="239"/>
    </row>
    <row r="112" spans="1:13" ht="12.75" customHeight="1" x14ac:dyDescent="0.15">
      <c r="A112" s="101">
        <v>71</v>
      </c>
      <c r="B112" s="183"/>
      <c r="C112" s="69" t="s">
        <v>5</v>
      </c>
      <c r="D112" s="62"/>
      <c r="E112" s="143"/>
      <c r="F112" s="233"/>
      <c r="G112" s="183">
        <v>86</v>
      </c>
      <c r="H112" s="234"/>
      <c r="I112" s="235"/>
      <c r="J112" s="69" t="s">
        <v>5</v>
      </c>
      <c r="K112" s="62"/>
      <c r="L112" s="143"/>
      <c r="M112" s="238"/>
    </row>
    <row r="113" spans="1:15" ht="27" customHeight="1" x14ac:dyDescent="0.15">
      <c r="A113" s="101"/>
      <c r="B113" s="183"/>
      <c r="C113" s="134"/>
      <c r="D113" s="136"/>
      <c r="E113" s="144"/>
      <c r="F113" s="233"/>
      <c r="G113" s="183"/>
      <c r="H113" s="236"/>
      <c r="I113" s="237"/>
      <c r="J113" s="134"/>
      <c r="K113" s="136"/>
      <c r="L113" s="144"/>
      <c r="M113" s="239"/>
    </row>
    <row r="114" spans="1:15" ht="12.75" customHeight="1" x14ac:dyDescent="0.15">
      <c r="A114" s="101">
        <v>72</v>
      </c>
      <c r="B114" s="183"/>
      <c r="C114" s="69" t="s">
        <v>5</v>
      </c>
      <c r="D114" s="62"/>
      <c r="E114" s="143"/>
      <c r="F114" s="233"/>
      <c r="G114" s="183">
        <v>87</v>
      </c>
      <c r="H114" s="234"/>
      <c r="I114" s="235"/>
      <c r="J114" s="69" t="s">
        <v>5</v>
      </c>
      <c r="K114" s="62"/>
      <c r="L114" s="143"/>
      <c r="M114" s="238"/>
    </row>
    <row r="115" spans="1:15" ht="27" customHeight="1" x14ac:dyDescent="0.15">
      <c r="A115" s="101"/>
      <c r="B115" s="183"/>
      <c r="C115" s="134"/>
      <c r="D115" s="136"/>
      <c r="E115" s="144"/>
      <c r="F115" s="233"/>
      <c r="G115" s="183"/>
      <c r="H115" s="236"/>
      <c r="I115" s="237"/>
      <c r="J115" s="134"/>
      <c r="K115" s="136"/>
      <c r="L115" s="144"/>
      <c r="M115" s="239"/>
    </row>
    <row r="116" spans="1:15" ht="12.75" customHeight="1" x14ac:dyDescent="0.15">
      <c r="A116" s="101">
        <v>73</v>
      </c>
      <c r="B116" s="183"/>
      <c r="C116" s="69" t="s">
        <v>5</v>
      </c>
      <c r="D116" s="62"/>
      <c r="E116" s="143"/>
      <c r="F116" s="233"/>
      <c r="G116" s="183">
        <v>88</v>
      </c>
      <c r="H116" s="234"/>
      <c r="I116" s="235"/>
      <c r="J116" s="69" t="s">
        <v>5</v>
      </c>
      <c r="K116" s="62"/>
      <c r="L116" s="143"/>
      <c r="M116" s="238"/>
    </row>
    <row r="117" spans="1:15" ht="27" customHeight="1" x14ac:dyDescent="0.15">
      <c r="A117" s="101"/>
      <c r="B117" s="183"/>
      <c r="C117" s="134"/>
      <c r="D117" s="136"/>
      <c r="E117" s="144"/>
      <c r="F117" s="233"/>
      <c r="G117" s="183"/>
      <c r="H117" s="236"/>
      <c r="I117" s="237"/>
      <c r="J117" s="134"/>
      <c r="K117" s="136"/>
      <c r="L117" s="144"/>
      <c r="M117" s="239"/>
    </row>
    <row r="118" spans="1:15" ht="12.75" customHeight="1" x14ac:dyDescent="0.15">
      <c r="A118" s="101">
        <v>74</v>
      </c>
      <c r="B118" s="183"/>
      <c r="C118" s="69" t="s">
        <v>5</v>
      </c>
      <c r="D118" s="62"/>
      <c r="E118" s="143"/>
      <c r="F118" s="233"/>
      <c r="G118" s="183">
        <v>89</v>
      </c>
      <c r="H118" s="234"/>
      <c r="I118" s="235"/>
      <c r="J118" s="69" t="s">
        <v>5</v>
      </c>
      <c r="K118" s="62"/>
      <c r="L118" s="143"/>
      <c r="M118" s="238"/>
    </row>
    <row r="119" spans="1:15" ht="27" customHeight="1" x14ac:dyDescent="0.15">
      <c r="A119" s="101"/>
      <c r="B119" s="183"/>
      <c r="C119" s="134"/>
      <c r="D119" s="136"/>
      <c r="E119" s="144"/>
      <c r="F119" s="233"/>
      <c r="G119" s="183"/>
      <c r="H119" s="236"/>
      <c r="I119" s="237"/>
      <c r="J119" s="134"/>
      <c r="K119" s="136"/>
      <c r="L119" s="144"/>
      <c r="M119" s="239"/>
    </row>
    <row r="120" spans="1:15" ht="12.75" customHeight="1" x14ac:dyDescent="0.15">
      <c r="A120" s="101">
        <v>75</v>
      </c>
      <c r="B120" s="183"/>
      <c r="C120" s="69" t="s">
        <v>5</v>
      </c>
      <c r="D120" s="62"/>
      <c r="E120" s="143"/>
      <c r="F120" s="233"/>
      <c r="G120" s="183">
        <v>90</v>
      </c>
      <c r="H120" s="234"/>
      <c r="I120" s="235"/>
      <c r="J120" s="69" t="s">
        <v>5</v>
      </c>
      <c r="K120" s="62"/>
      <c r="L120" s="143"/>
      <c r="M120" s="238"/>
    </row>
    <row r="121" spans="1:15" ht="27" customHeight="1" x14ac:dyDescent="0.15">
      <c r="A121" s="101"/>
      <c r="B121" s="183"/>
      <c r="C121" s="134"/>
      <c r="D121" s="136"/>
      <c r="E121" s="144"/>
      <c r="F121" s="233"/>
      <c r="G121" s="183"/>
      <c r="H121" s="236"/>
      <c r="I121" s="237"/>
      <c r="J121" s="134"/>
      <c r="K121" s="136"/>
      <c r="L121" s="144"/>
      <c r="M121" s="239"/>
    </row>
    <row r="122" spans="1:15" ht="18" customHeight="1" x14ac:dyDescent="0.15">
      <c r="A122" s="215" t="s">
        <v>32</v>
      </c>
      <c r="B122" s="215"/>
      <c r="C122" s="215"/>
      <c r="D122" s="215"/>
      <c r="E122" s="215"/>
      <c r="F122" s="215"/>
      <c r="G122" s="215"/>
      <c r="H122" s="215"/>
      <c r="I122" s="215"/>
      <c r="J122" s="215"/>
      <c r="K122" s="215"/>
      <c r="L122" s="215"/>
      <c r="M122" s="215"/>
    </row>
    <row r="123" spans="1:15" ht="16.5" customHeight="1" x14ac:dyDescent="0.15">
      <c r="A123" s="22" t="s">
        <v>31</v>
      </c>
      <c r="B123" s="22"/>
      <c r="C123" s="22"/>
      <c r="D123" s="22"/>
      <c r="E123" s="22"/>
      <c r="F123" s="22"/>
      <c r="G123" s="22"/>
      <c r="H123" s="22"/>
      <c r="I123" s="22"/>
      <c r="J123" s="22"/>
      <c r="K123" s="22"/>
      <c r="L123" s="22"/>
      <c r="M123" s="22"/>
    </row>
    <row r="124" spans="1:15" ht="13.5" customHeight="1" x14ac:dyDescent="0.15">
      <c r="A124" s="22"/>
      <c r="B124" s="22"/>
      <c r="C124" s="22"/>
      <c r="D124" s="22"/>
      <c r="E124" s="22"/>
      <c r="F124" s="21"/>
      <c r="G124" s="219" t="s">
        <v>2</v>
      </c>
      <c r="H124" s="220"/>
      <c r="I124" s="221" t="s">
        <v>28</v>
      </c>
      <c r="J124" s="222"/>
      <c r="K124" s="220"/>
      <c r="L124" s="23" t="s">
        <v>27</v>
      </c>
      <c r="M124" s="20"/>
      <c r="N124" s="21"/>
      <c r="O124" s="21"/>
    </row>
    <row r="125" spans="1:15" ht="13.5" customHeight="1" x14ac:dyDescent="0.15">
      <c r="A125" s="30" t="s">
        <v>53</v>
      </c>
      <c r="B125" s="31"/>
      <c r="C125" s="31"/>
      <c r="D125" s="31"/>
      <c r="E125" s="32"/>
      <c r="F125" s="32"/>
      <c r="G125" s="223" t="s">
        <v>23</v>
      </c>
      <c r="H125" s="224"/>
      <c r="I125" s="227" t="s">
        <v>25</v>
      </c>
      <c r="J125" s="228"/>
      <c r="K125" s="34">
        <f>SUMPRODUCT((B92:B121="特進")*(E92:E121="男"))+SUMPRODUCT((H92:I121="特進")*(L92:L121="男"))+K82</f>
        <v>0</v>
      </c>
      <c r="L125" s="229">
        <f>SUM(K125:K126)</f>
        <v>0</v>
      </c>
      <c r="M125" s="20"/>
      <c r="N125" s="21"/>
      <c r="O125" s="21"/>
    </row>
    <row r="126" spans="1:15" ht="13.5" customHeight="1" x14ac:dyDescent="0.15">
      <c r="A126" s="31"/>
      <c r="B126" s="31"/>
      <c r="C126" s="31"/>
      <c r="D126" s="31"/>
      <c r="E126" s="32"/>
      <c r="F126" s="32"/>
      <c r="G126" s="225"/>
      <c r="H126" s="226"/>
      <c r="I126" s="231" t="s">
        <v>26</v>
      </c>
      <c r="J126" s="232"/>
      <c r="K126" s="35">
        <f>SUMPRODUCT((B92:B121="特進")*(E92:E121="女"))+SUMPRODUCT((H92:I121="特進")*(L92:L121="女"))+K83</f>
        <v>0</v>
      </c>
      <c r="L126" s="230"/>
      <c r="M126" s="20"/>
      <c r="N126" s="21"/>
      <c r="O126" s="21"/>
    </row>
    <row r="127" spans="1:15" ht="13.5" customHeight="1" x14ac:dyDescent="0.15">
      <c r="A127" s="31"/>
      <c r="B127" s="31"/>
      <c r="C127" s="31"/>
      <c r="D127" s="31"/>
      <c r="E127" s="32"/>
      <c r="F127" s="32"/>
      <c r="G127" s="223" t="s">
        <v>24</v>
      </c>
      <c r="H127" s="224"/>
      <c r="I127" s="227" t="s">
        <v>25</v>
      </c>
      <c r="J127" s="228"/>
      <c r="K127" s="26">
        <f>SUMPRODUCT((B92:B121="進学")*(E92:E121="男"))+SUMPRODUCT((H92:I121="進学")*(L92:L121="男"))+K84</f>
        <v>0</v>
      </c>
      <c r="L127" s="229">
        <f>SUM(K127:K128)</f>
        <v>0</v>
      </c>
      <c r="M127" s="20"/>
      <c r="N127" s="21"/>
      <c r="O127" s="21"/>
    </row>
    <row r="128" spans="1:15" ht="13.5" customHeight="1" x14ac:dyDescent="0.15">
      <c r="A128" s="31"/>
      <c r="B128" s="31"/>
      <c r="C128" s="31"/>
      <c r="D128" s="31"/>
      <c r="E128" s="32"/>
      <c r="F128" s="32"/>
      <c r="G128" s="225"/>
      <c r="H128" s="226"/>
      <c r="I128" s="231" t="s">
        <v>26</v>
      </c>
      <c r="J128" s="232"/>
      <c r="K128" s="27">
        <f>SUMPRODUCT((B92:B121="進学")*(E92:E121="女"))+SUMPRODUCT((H92:I121="進学")*(L92:L121="女"))+K85</f>
        <v>0</v>
      </c>
      <c r="L128" s="230"/>
      <c r="M128" s="20"/>
      <c r="N128" s="21"/>
      <c r="O128" s="21"/>
    </row>
    <row r="129" spans="1:16" x14ac:dyDescent="0.15">
      <c r="A129" s="31"/>
      <c r="B129" s="31"/>
      <c r="C129" s="31"/>
      <c r="D129" s="31"/>
      <c r="E129" s="32"/>
      <c r="F129" s="32"/>
      <c r="G129" s="216" t="s">
        <v>27</v>
      </c>
      <c r="H129" s="217"/>
      <c r="I129" s="217"/>
      <c r="J129" s="218"/>
      <c r="K129" s="28">
        <f>SUM(K125:K128)</f>
        <v>0</v>
      </c>
      <c r="L129" s="29">
        <f>SUM(L125:L128)</f>
        <v>0</v>
      </c>
      <c r="M129" s="18"/>
      <c r="N129" s="21"/>
      <c r="O129" s="21"/>
    </row>
    <row r="130" spans="1:16" ht="29.25" customHeight="1" x14ac:dyDescent="0.15">
      <c r="A130" s="97" t="s">
        <v>83</v>
      </c>
      <c r="B130" s="97"/>
      <c r="C130" s="97"/>
      <c r="D130" s="97"/>
      <c r="E130" s="97"/>
      <c r="F130" s="97"/>
      <c r="G130" s="97"/>
      <c r="H130" s="97"/>
      <c r="I130" s="97"/>
      <c r="J130" s="90" t="s">
        <v>18</v>
      </c>
      <c r="K130" s="90"/>
      <c r="L130" s="90"/>
      <c r="M130" s="90"/>
      <c r="N130" s="90"/>
      <c r="O130" s="90"/>
      <c r="P130" s="90"/>
    </row>
    <row r="131" spans="1:16" ht="21.75" customHeight="1" x14ac:dyDescent="0.15">
      <c r="A131" s="7"/>
      <c r="B131" s="7"/>
      <c r="C131" s="7"/>
      <c r="D131" s="7"/>
      <c r="E131" s="7"/>
      <c r="F131" s="7"/>
      <c r="G131" s="7"/>
      <c r="H131" s="7"/>
      <c r="I131" s="7"/>
      <c r="J131" s="7"/>
      <c r="K131" s="240" t="str">
        <f>+$K$2</f>
        <v>　　　　令和 ４ 年 １ 月　　日</v>
      </c>
      <c r="L131" s="240"/>
      <c r="M131" s="240"/>
    </row>
    <row r="132" spans="1:16" ht="41.25" customHeight="1" x14ac:dyDescent="0.15">
      <c r="A132" s="208" t="s">
        <v>0</v>
      </c>
      <c r="B132" s="208"/>
      <c r="C132" s="208"/>
      <c r="D132" s="208"/>
      <c r="E132" s="208"/>
      <c r="F132" s="7"/>
      <c r="G132" s="7"/>
      <c r="H132" s="7"/>
      <c r="I132" s="7"/>
      <c r="J132" s="7"/>
      <c r="K132" s="7"/>
      <c r="L132" s="7"/>
      <c r="M132" s="7"/>
    </row>
    <row r="133" spans="1:16" s="4" customFormat="1" ht="41.25" customHeight="1" x14ac:dyDescent="0.15">
      <c r="A133" s="15"/>
      <c r="B133" s="99" t="str">
        <f>IF($B$4=0," ",$B$4)</f>
        <v xml:space="preserve"> </v>
      </c>
      <c r="C133" s="99"/>
      <c r="D133" s="99"/>
      <c r="E133" s="99"/>
      <c r="F133" s="49" t="s">
        <v>15</v>
      </c>
      <c r="G133" s="48"/>
      <c r="H133" s="48" t="s">
        <v>12</v>
      </c>
      <c r="I133" s="99" t="str">
        <f>IF($I$4=0," ",$I$4)</f>
        <v xml:space="preserve"> </v>
      </c>
      <c r="J133" s="99"/>
      <c r="K133" s="99"/>
      <c r="L133" s="36" t="s">
        <v>17</v>
      </c>
      <c r="M133" s="16"/>
    </row>
    <row r="134" spans="1:16" s="5" customFormat="1" ht="33" customHeight="1" x14ac:dyDescent="0.15">
      <c r="A134" s="1" t="s">
        <v>1</v>
      </c>
      <c r="B134" s="1" t="s">
        <v>2</v>
      </c>
      <c r="C134" s="91" t="s">
        <v>13</v>
      </c>
      <c r="D134" s="93"/>
      <c r="E134" s="17" t="s">
        <v>3</v>
      </c>
      <c r="F134" s="1" t="s">
        <v>21</v>
      </c>
      <c r="G134" s="1" t="s">
        <v>1</v>
      </c>
      <c r="H134" s="91" t="s">
        <v>2</v>
      </c>
      <c r="I134" s="93"/>
      <c r="J134" s="91" t="s">
        <v>13</v>
      </c>
      <c r="K134" s="93"/>
      <c r="L134" s="17" t="s">
        <v>3</v>
      </c>
      <c r="M134" s="1" t="s">
        <v>21</v>
      </c>
    </row>
    <row r="135" spans="1:16" ht="12.75" customHeight="1" x14ac:dyDescent="0.15">
      <c r="A135" s="101">
        <v>91</v>
      </c>
      <c r="B135" s="183"/>
      <c r="C135" s="69" t="s">
        <v>5</v>
      </c>
      <c r="D135" s="62"/>
      <c r="E135" s="143"/>
      <c r="F135" s="233"/>
      <c r="G135" s="241">
        <v>106</v>
      </c>
      <c r="H135" s="234"/>
      <c r="I135" s="235"/>
      <c r="J135" s="69" t="s">
        <v>5</v>
      </c>
      <c r="K135" s="62"/>
      <c r="L135" s="143"/>
      <c r="M135" s="238"/>
    </row>
    <row r="136" spans="1:16" ht="27" customHeight="1" x14ac:dyDescent="0.15">
      <c r="A136" s="101"/>
      <c r="B136" s="183"/>
      <c r="C136" s="134"/>
      <c r="D136" s="136"/>
      <c r="E136" s="144"/>
      <c r="F136" s="233"/>
      <c r="G136" s="241"/>
      <c r="H136" s="236"/>
      <c r="I136" s="237"/>
      <c r="J136" s="134"/>
      <c r="K136" s="136"/>
      <c r="L136" s="144"/>
      <c r="M136" s="239"/>
    </row>
    <row r="137" spans="1:16" ht="12.75" customHeight="1" x14ac:dyDescent="0.15">
      <c r="A137" s="101">
        <v>92</v>
      </c>
      <c r="B137" s="183"/>
      <c r="C137" s="69" t="s">
        <v>5</v>
      </c>
      <c r="D137" s="62"/>
      <c r="E137" s="143"/>
      <c r="F137" s="233"/>
      <c r="G137" s="241">
        <v>107</v>
      </c>
      <c r="H137" s="234"/>
      <c r="I137" s="235"/>
      <c r="J137" s="69" t="s">
        <v>5</v>
      </c>
      <c r="K137" s="62"/>
      <c r="L137" s="143"/>
      <c r="M137" s="238"/>
    </row>
    <row r="138" spans="1:16" ht="27" customHeight="1" x14ac:dyDescent="0.15">
      <c r="A138" s="101"/>
      <c r="B138" s="183"/>
      <c r="C138" s="134"/>
      <c r="D138" s="136"/>
      <c r="E138" s="144"/>
      <c r="F138" s="233"/>
      <c r="G138" s="241"/>
      <c r="H138" s="236"/>
      <c r="I138" s="237"/>
      <c r="J138" s="134"/>
      <c r="K138" s="136"/>
      <c r="L138" s="144"/>
      <c r="M138" s="239"/>
    </row>
    <row r="139" spans="1:16" ht="12.75" customHeight="1" x14ac:dyDescent="0.15">
      <c r="A139" s="101">
        <v>93</v>
      </c>
      <c r="B139" s="183"/>
      <c r="C139" s="69" t="s">
        <v>5</v>
      </c>
      <c r="D139" s="62"/>
      <c r="E139" s="143"/>
      <c r="F139" s="233"/>
      <c r="G139" s="241">
        <v>108</v>
      </c>
      <c r="H139" s="234"/>
      <c r="I139" s="235"/>
      <c r="J139" s="69" t="s">
        <v>5</v>
      </c>
      <c r="K139" s="62"/>
      <c r="L139" s="143"/>
      <c r="M139" s="238"/>
    </row>
    <row r="140" spans="1:16" ht="27" customHeight="1" x14ac:dyDescent="0.15">
      <c r="A140" s="101"/>
      <c r="B140" s="183"/>
      <c r="C140" s="134"/>
      <c r="D140" s="136"/>
      <c r="E140" s="144"/>
      <c r="F140" s="233"/>
      <c r="G140" s="241"/>
      <c r="H140" s="236"/>
      <c r="I140" s="237"/>
      <c r="J140" s="134"/>
      <c r="K140" s="136"/>
      <c r="L140" s="144"/>
      <c r="M140" s="239"/>
    </row>
    <row r="141" spans="1:16" ht="12.75" customHeight="1" x14ac:dyDescent="0.15">
      <c r="A141" s="101">
        <v>94</v>
      </c>
      <c r="B141" s="183"/>
      <c r="C141" s="69" t="s">
        <v>5</v>
      </c>
      <c r="D141" s="62"/>
      <c r="E141" s="143"/>
      <c r="F141" s="233"/>
      <c r="G141" s="241">
        <v>109</v>
      </c>
      <c r="H141" s="234"/>
      <c r="I141" s="235"/>
      <c r="J141" s="69" t="s">
        <v>5</v>
      </c>
      <c r="K141" s="62"/>
      <c r="L141" s="143"/>
      <c r="M141" s="238"/>
    </row>
    <row r="142" spans="1:16" ht="27" customHeight="1" x14ac:dyDescent="0.15">
      <c r="A142" s="101"/>
      <c r="B142" s="183"/>
      <c r="C142" s="134"/>
      <c r="D142" s="136"/>
      <c r="E142" s="144"/>
      <c r="F142" s="233"/>
      <c r="G142" s="241"/>
      <c r="H142" s="236"/>
      <c r="I142" s="237"/>
      <c r="J142" s="134"/>
      <c r="K142" s="136"/>
      <c r="L142" s="144"/>
      <c r="M142" s="239"/>
    </row>
    <row r="143" spans="1:16" ht="12.75" customHeight="1" x14ac:dyDescent="0.15">
      <c r="A143" s="101">
        <v>95</v>
      </c>
      <c r="B143" s="183"/>
      <c r="C143" s="69" t="s">
        <v>5</v>
      </c>
      <c r="D143" s="62"/>
      <c r="E143" s="143"/>
      <c r="F143" s="233"/>
      <c r="G143" s="241">
        <v>110</v>
      </c>
      <c r="H143" s="234"/>
      <c r="I143" s="235"/>
      <c r="J143" s="69" t="s">
        <v>5</v>
      </c>
      <c r="K143" s="62"/>
      <c r="L143" s="143"/>
      <c r="M143" s="238"/>
    </row>
    <row r="144" spans="1:16" ht="27" customHeight="1" x14ac:dyDescent="0.15">
      <c r="A144" s="101"/>
      <c r="B144" s="183"/>
      <c r="C144" s="134"/>
      <c r="D144" s="136"/>
      <c r="E144" s="144"/>
      <c r="F144" s="233"/>
      <c r="G144" s="241"/>
      <c r="H144" s="236"/>
      <c r="I144" s="237"/>
      <c r="J144" s="134"/>
      <c r="K144" s="136"/>
      <c r="L144" s="144"/>
      <c r="M144" s="239"/>
    </row>
    <row r="145" spans="1:13" ht="12.75" customHeight="1" x14ac:dyDescent="0.15">
      <c r="A145" s="101">
        <v>96</v>
      </c>
      <c r="B145" s="183"/>
      <c r="C145" s="69" t="s">
        <v>5</v>
      </c>
      <c r="D145" s="62"/>
      <c r="E145" s="143"/>
      <c r="F145" s="233"/>
      <c r="G145" s="241">
        <v>111</v>
      </c>
      <c r="H145" s="234"/>
      <c r="I145" s="235"/>
      <c r="J145" s="69" t="s">
        <v>5</v>
      </c>
      <c r="K145" s="62"/>
      <c r="L145" s="143"/>
      <c r="M145" s="238"/>
    </row>
    <row r="146" spans="1:13" ht="27" customHeight="1" x14ac:dyDescent="0.15">
      <c r="A146" s="101"/>
      <c r="B146" s="183"/>
      <c r="C146" s="134"/>
      <c r="D146" s="136"/>
      <c r="E146" s="144"/>
      <c r="F146" s="233"/>
      <c r="G146" s="241"/>
      <c r="H146" s="236"/>
      <c r="I146" s="237"/>
      <c r="J146" s="134"/>
      <c r="K146" s="136"/>
      <c r="L146" s="144"/>
      <c r="M146" s="239"/>
    </row>
    <row r="147" spans="1:13" ht="12.75" customHeight="1" x14ac:dyDescent="0.15">
      <c r="A147" s="101">
        <v>97</v>
      </c>
      <c r="B147" s="183"/>
      <c r="C147" s="69" t="s">
        <v>5</v>
      </c>
      <c r="D147" s="62"/>
      <c r="E147" s="143"/>
      <c r="F147" s="233"/>
      <c r="G147" s="241">
        <v>112</v>
      </c>
      <c r="H147" s="234"/>
      <c r="I147" s="235"/>
      <c r="J147" s="69" t="s">
        <v>5</v>
      </c>
      <c r="K147" s="62"/>
      <c r="L147" s="143"/>
      <c r="M147" s="238"/>
    </row>
    <row r="148" spans="1:13" ht="27" customHeight="1" x14ac:dyDescent="0.15">
      <c r="A148" s="101"/>
      <c r="B148" s="183"/>
      <c r="C148" s="134"/>
      <c r="D148" s="136"/>
      <c r="E148" s="144"/>
      <c r="F148" s="233"/>
      <c r="G148" s="241"/>
      <c r="H148" s="236"/>
      <c r="I148" s="237"/>
      <c r="J148" s="134"/>
      <c r="K148" s="136"/>
      <c r="L148" s="144"/>
      <c r="M148" s="239"/>
    </row>
    <row r="149" spans="1:13" ht="12.75" customHeight="1" x14ac:dyDescent="0.15">
      <c r="A149" s="101">
        <v>98</v>
      </c>
      <c r="B149" s="183"/>
      <c r="C149" s="69" t="s">
        <v>5</v>
      </c>
      <c r="D149" s="62"/>
      <c r="E149" s="143"/>
      <c r="F149" s="233"/>
      <c r="G149" s="241">
        <v>113</v>
      </c>
      <c r="H149" s="234"/>
      <c r="I149" s="235"/>
      <c r="J149" s="69" t="s">
        <v>5</v>
      </c>
      <c r="K149" s="62"/>
      <c r="L149" s="143"/>
      <c r="M149" s="238"/>
    </row>
    <row r="150" spans="1:13" ht="27" customHeight="1" x14ac:dyDescent="0.15">
      <c r="A150" s="101"/>
      <c r="B150" s="183"/>
      <c r="C150" s="134"/>
      <c r="D150" s="136"/>
      <c r="E150" s="144"/>
      <c r="F150" s="233"/>
      <c r="G150" s="241"/>
      <c r="H150" s="236"/>
      <c r="I150" s="237"/>
      <c r="J150" s="134"/>
      <c r="K150" s="136"/>
      <c r="L150" s="144"/>
      <c r="M150" s="239"/>
    </row>
    <row r="151" spans="1:13" ht="12.75" customHeight="1" x14ac:dyDescent="0.15">
      <c r="A151" s="101">
        <v>99</v>
      </c>
      <c r="B151" s="183"/>
      <c r="C151" s="69" t="s">
        <v>5</v>
      </c>
      <c r="D151" s="62"/>
      <c r="E151" s="143"/>
      <c r="F151" s="233"/>
      <c r="G151" s="241">
        <v>114</v>
      </c>
      <c r="H151" s="234"/>
      <c r="I151" s="235"/>
      <c r="J151" s="69" t="s">
        <v>5</v>
      </c>
      <c r="K151" s="62"/>
      <c r="L151" s="143"/>
      <c r="M151" s="238"/>
    </row>
    <row r="152" spans="1:13" ht="27" customHeight="1" x14ac:dyDescent="0.15">
      <c r="A152" s="101"/>
      <c r="B152" s="183"/>
      <c r="C152" s="134"/>
      <c r="D152" s="136"/>
      <c r="E152" s="144"/>
      <c r="F152" s="233"/>
      <c r="G152" s="241"/>
      <c r="H152" s="236"/>
      <c r="I152" s="237"/>
      <c r="J152" s="134"/>
      <c r="K152" s="136"/>
      <c r="L152" s="144"/>
      <c r="M152" s="239"/>
    </row>
    <row r="153" spans="1:13" ht="12.75" customHeight="1" x14ac:dyDescent="0.15">
      <c r="A153" s="241">
        <v>100</v>
      </c>
      <c r="B153" s="183"/>
      <c r="C153" s="69" t="s">
        <v>5</v>
      </c>
      <c r="D153" s="62"/>
      <c r="E153" s="143"/>
      <c r="F153" s="233"/>
      <c r="G153" s="241">
        <v>115</v>
      </c>
      <c r="H153" s="234"/>
      <c r="I153" s="235"/>
      <c r="J153" s="69" t="s">
        <v>5</v>
      </c>
      <c r="K153" s="62"/>
      <c r="L153" s="143"/>
      <c r="M153" s="238"/>
    </row>
    <row r="154" spans="1:13" ht="27" customHeight="1" x14ac:dyDescent="0.15">
      <c r="A154" s="241"/>
      <c r="B154" s="183"/>
      <c r="C154" s="134"/>
      <c r="D154" s="136"/>
      <c r="E154" s="144"/>
      <c r="F154" s="233"/>
      <c r="G154" s="241"/>
      <c r="H154" s="236"/>
      <c r="I154" s="237"/>
      <c r="J154" s="134"/>
      <c r="K154" s="136"/>
      <c r="L154" s="144"/>
      <c r="M154" s="239"/>
    </row>
    <row r="155" spans="1:13" ht="12.75" customHeight="1" x14ac:dyDescent="0.15">
      <c r="A155" s="241">
        <v>101</v>
      </c>
      <c r="B155" s="183"/>
      <c r="C155" s="69" t="s">
        <v>5</v>
      </c>
      <c r="D155" s="62"/>
      <c r="E155" s="143"/>
      <c r="F155" s="233"/>
      <c r="G155" s="241">
        <v>116</v>
      </c>
      <c r="H155" s="234"/>
      <c r="I155" s="235"/>
      <c r="J155" s="69" t="s">
        <v>5</v>
      </c>
      <c r="K155" s="62"/>
      <c r="L155" s="143"/>
      <c r="M155" s="238"/>
    </row>
    <row r="156" spans="1:13" ht="27" customHeight="1" x14ac:dyDescent="0.15">
      <c r="A156" s="241"/>
      <c r="B156" s="183"/>
      <c r="C156" s="134"/>
      <c r="D156" s="136"/>
      <c r="E156" s="144"/>
      <c r="F156" s="233"/>
      <c r="G156" s="241"/>
      <c r="H156" s="236"/>
      <c r="I156" s="237"/>
      <c r="J156" s="134"/>
      <c r="K156" s="136"/>
      <c r="L156" s="144"/>
      <c r="M156" s="239"/>
    </row>
    <row r="157" spans="1:13" ht="12.75" customHeight="1" x14ac:dyDescent="0.15">
      <c r="A157" s="241">
        <v>102</v>
      </c>
      <c r="B157" s="183"/>
      <c r="C157" s="69" t="s">
        <v>5</v>
      </c>
      <c r="D157" s="62"/>
      <c r="E157" s="143"/>
      <c r="F157" s="233"/>
      <c r="G157" s="241">
        <v>117</v>
      </c>
      <c r="H157" s="234"/>
      <c r="I157" s="235"/>
      <c r="J157" s="69" t="s">
        <v>5</v>
      </c>
      <c r="K157" s="62"/>
      <c r="L157" s="143"/>
      <c r="M157" s="238"/>
    </row>
    <row r="158" spans="1:13" ht="27" customHeight="1" x14ac:dyDescent="0.15">
      <c r="A158" s="241"/>
      <c r="B158" s="183"/>
      <c r="C158" s="134"/>
      <c r="D158" s="136"/>
      <c r="E158" s="144"/>
      <c r="F158" s="233"/>
      <c r="G158" s="241"/>
      <c r="H158" s="236"/>
      <c r="I158" s="237"/>
      <c r="J158" s="134"/>
      <c r="K158" s="136"/>
      <c r="L158" s="144"/>
      <c r="M158" s="239"/>
    </row>
    <row r="159" spans="1:13" ht="12.75" customHeight="1" x14ac:dyDescent="0.15">
      <c r="A159" s="241">
        <v>103</v>
      </c>
      <c r="B159" s="183"/>
      <c r="C159" s="69" t="s">
        <v>5</v>
      </c>
      <c r="D159" s="62"/>
      <c r="E159" s="143"/>
      <c r="F159" s="233"/>
      <c r="G159" s="241">
        <v>118</v>
      </c>
      <c r="H159" s="234"/>
      <c r="I159" s="235"/>
      <c r="J159" s="69" t="s">
        <v>5</v>
      </c>
      <c r="K159" s="62"/>
      <c r="L159" s="143"/>
      <c r="M159" s="238"/>
    </row>
    <row r="160" spans="1:13" ht="27" customHeight="1" x14ac:dyDescent="0.15">
      <c r="A160" s="241"/>
      <c r="B160" s="183"/>
      <c r="C160" s="134"/>
      <c r="D160" s="136"/>
      <c r="E160" s="144"/>
      <c r="F160" s="233"/>
      <c r="G160" s="241"/>
      <c r="H160" s="236"/>
      <c r="I160" s="237"/>
      <c r="J160" s="134"/>
      <c r="K160" s="136"/>
      <c r="L160" s="144"/>
      <c r="M160" s="239"/>
    </row>
    <row r="161" spans="1:16" ht="12.75" customHeight="1" x14ac:dyDescent="0.15">
      <c r="A161" s="241">
        <v>104</v>
      </c>
      <c r="B161" s="183"/>
      <c r="C161" s="69" t="s">
        <v>5</v>
      </c>
      <c r="D161" s="62"/>
      <c r="E161" s="143"/>
      <c r="F161" s="233"/>
      <c r="G161" s="241">
        <v>119</v>
      </c>
      <c r="H161" s="234"/>
      <c r="I161" s="235"/>
      <c r="J161" s="69" t="s">
        <v>5</v>
      </c>
      <c r="K161" s="62"/>
      <c r="L161" s="143"/>
      <c r="M161" s="238"/>
    </row>
    <row r="162" spans="1:16" ht="27" customHeight="1" x14ac:dyDescent="0.15">
      <c r="A162" s="241"/>
      <c r="B162" s="183"/>
      <c r="C162" s="134"/>
      <c r="D162" s="136"/>
      <c r="E162" s="144"/>
      <c r="F162" s="233"/>
      <c r="G162" s="241"/>
      <c r="H162" s="236"/>
      <c r="I162" s="237"/>
      <c r="J162" s="134"/>
      <c r="K162" s="136"/>
      <c r="L162" s="144"/>
      <c r="M162" s="239"/>
    </row>
    <row r="163" spans="1:16" ht="12.75" customHeight="1" x14ac:dyDescent="0.15">
      <c r="A163" s="241">
        <v>105</v>
      </c>
      <c r="B163" s="183"/>
      <c r="C163" s="69" t="s">
        <v>5</v>
      </c>
      <c r="D163" s="62"/>
      <c r="E163" s="143"/>
      <c r="F163" s="233"/>
      <c r="G163" s="241">
        <v>120</v>
      </c>
      <c r="H163" s="234"/>
      <c r="I163" s="235"/>
      <c r="J163" s="69" t="s">
        <v>5</v>
      </c>
      <c r="K163" s="62"/>
      <c r="L163" s="143"/>
      <c r="M163" s="238"/>
    </row>
    <row r="164" spans="1:16" ht="27" customHeight="1" x14ac:dyDescent="0.15">
      <c r="A164" s="241"/>
      <c r="B164" s="183"/>
      <c r="C164" s="134"/>
      <c r="D164" s="136"/>
      <c r="E164" s="144"/>
      <c r="F164" s="233"/>
      <c r="G164" s="241"/>
      <c r="H164" s="236"/>
      <c r="I164" s="237"/>
      <c r="J164" s="134"/>
      <c r="K164" s="136"/>
      <c r="L164" s="144"/>
      <c r="M164" s="239"/>
    </row>
    <row r="165" spans="1:16" ht="18" customHeight="1" x14ac:dyDescent="0.15">
      <c r="A165" s="215" t="s">
        <v>32</v>
      </c>
      <c r="B165" s="215"/>
      <c r="C165" s="215"/>
      <c r="D165" s="215"/>
      <c r="E165" s="215"/>
      <c r="F165" s="215"/>
      <c r="G165" s="215"/>
      <c r="H165" s="215"/>
      <c r="I165" s="215"/>
      <c r="J165" s="215"/>
      <c r="K165" s="215"/>
      <c r="L165" s="215"/>
      <c r="M165" s="215"/>
    </row>
    <row r="166" spans="1:16" ht="16.5" customHeight="1" x14ac:dyDescent="0.15">
      <c r="A166" s="22" t="s">
        <v>31</v>
      </c>
      <c r="B166" s="22"/>
      <c r="C166" s="22"/>
      <c r="D166" s="22"/>
      <c r="E166" s="22"/>
      <c r="F166" s="22"/>
      <c r="G166" s="22"/>
      <c r="H166" s="22"/>
      <c r="I166" s="22"/>
      <c r="J166" s="22"/>
      <c r="K166" s="22"/>
      <c r="L166" s="22"/>
      <c r="M166" s="22"/>
    </row>
    <row r="167" spans="1:16" ht="13.5" customHeight="1" x14ac:dyDescent="0.15">
      <c r="A167" s="22"/>
      <c r="B167" s="22"/>
      <c r="C167" s="22"/>
      <c r="D167" s="22"/>
      <c r="E167" s="22"/>
      <c r="F167" s="21"/>
      <c r="G167" s="219" t="s">
        <v>2</v>
      </c>
      <c r="H167" s="220"/>
      <c r="I167" s="221" t="s">
        <v>28</v>
      </c>
      <c r="J167" s="222"/>
      <c r="K167" s="220"/>
      <c r="L167" s="23" t="s">
        <v>27</v>
      </c>
      <c r="M167" s="20"/>
      <c r="N167" s="21"/>
      <c r="O167" s="21"/>
    </row>
    <row r="168" spans="1:16" ht="13.5" customHeight="1" x14ac:dyDescent="0.15">
      <c r="A168" s="30" t="s">
        <v>53</v>
      </c>
      <c r="B168" s="31"/>
      <c r="C168" s="31"/>
      <c r="D168" s="31"/>
      <c r="E168" s="32"/>
      <c r="F168" s="32"/>
      <c r="G168" s="223" t="s">
        <v>23</v>
      </c>
      <c r="H168" s="224"/>
      <c r="I168" s="227" t="s">
        <v>25</v>
      </c>
      <c r="J168" s="228"/>
      <c r="K168" s="34">
        <f>SUMPRODUCT((B135:B164="特進")*(E135:E164="男"))+SUMPRODUCT((H135:I164="特進")*(L135:L164="男"))+K125</f>
        <v>0</v>
      </c>
      <c r="L168" s="229">
        <f>SUM(K168:K169)</f>
        <v>0</v>
      </c>
      <c r="M168" s="20"/>
      <c r="N168" s="21"/>
      <c r="O168" s="21"/>
    </row>
    <row r="169" spans="1:16" ht="13.5" customHeight="1" x14ac:dyDescent="0.15">
      <c r="A169" s="31"/>
      <c r="B169" s="31"/>
      <c r="C169" s="31"/>
      <c r="D169" s="31"/>
      <c r="E169" s="32"/>
      <c r="F169" s="32"/>
      <c r="G169" s="225"/>
      <c r="H169" s="226"/>
      <c r="I169" s="231" t="s">
        <v>26</v>
      </c>
      <c r="J169" s="232"/>
      <c r="K169" s="35">
        <f>SUMPRODUCT((B135:B164="特進")*(E135:E164="女"))+SUMPRODUCT((H135:I164="特進")*(L135:L164="女"))+K126</f>
        <v>0</v>
      </c>
      <c r="L169" s="230"/>
      <c r="M169" s="20"/>
      <c r="N169" s="21"/>
      <c r="O169" s="21"/>
    </row>
    <row r="170" spans="1:16" ht="13.5" customHeight="1" x14ac:dyDescent="0.15">
      <c r="A170" s="31"/>
      <c r="B170" s="31"/>
      <c r="C170" s="31"/>
      <c r="D170" s="31"/>
      <c r="E170" s="32"/>
      <c r="F170" s="32"/>
      <c r="G170" s="223" t="s">
        <v>24</v>
      </c>
      <c r="H170" s="224"/>
      <c r="I170" s="227" t="s">
        <v>25</v>
      </c>
      <c r="J170" s="228"/>
      <c r="K170" s="26">
        <f>SUMPRODUCT((B135:B164="進学")*(E135:E164="男"))+SUMPRODUCT((H135:I164="進学")*(L135:L164="男"))+K127</f>
        <v>0</v>
      </c>
      <c r="L170" s="229">
        <f>SUM(K170:K171)</f>
        <v>0</v>
      </c>
      <c r="M170" s="20"/>
      <c r="N170" s="21"/>
      <c r="O170" s="21"/>
    </row>
    <row r="171" spans="1:16" ht="13.5" customHeight="1" x14ac:dyDescent="0.15">
      <c r="A171" s="31"/>
      <c r="B171" s="31"/>
      <c r="C171" s="31"/>
      <c r="D171" s="31"/>
      <c r="E171" s="32"/>
      <c r="F171" s="32"/>
      <c r="G171" s="225"/>
      <c r="H171" s="226"/>
      <c r="I171" s="231" t="s">
        <v>26</v>
      </c>
      <c r="J171" s="232"/>
      <c r="K171" s="27">
        <f>SUMPRODUCT((B135:B164="進学")*(E135:E164="女"))+SUMPRODUCT((H135:I164="進学")*(L135:L164="女"))+K128</f>
        <v>0</v>
      </c>
      <c r="L171" s="230"/>
      <c r="M171" s="20"/>
      <c r="N171" s="21"/>
      <c r="O171" s="21"/>
    </row>
    <row r="172" spans="1:16" x14ac:dyDescent="0.15">
      <c r="A172" s="31"/>
      <c r="B172" s="31"/>
      <c r="C172" s="31"/>
      <c r="D172" s="31"/>
      <c r="E172" s="32"/>
      <c r="F172" s="32"/>
      <c r="G172" s="216" t="s">
        <v>27</v>
      </c>
      <c r="H172" s="217"/>
      <c r="I172" s="217"/>
      <c r="J172" s="218"/>
      <c r="K172" s="28">
        <f>SUM(K168:K171)</f>
        <v>0</v>
      </c>
      <c r="L172" s="29">
        <f>SUM(L168:L171)</f>
        <v>0</v>
      </c>
      <c r="M172" s="18"/>
      <c r="N172" s="21"/>
      <c r="O172" s="21"/>
    </row>
    <row r="173" spans="1:16" ht="29.25" customHeight="1" x14ac:dyDescent="0.15">
      <c r="A173" s="97" t="s">
        <v>83</v>
      </c>
      <c r="B173" s="97"/>
      <c r="C173" s="97"/>
      <c r="D173" s="97"/>
      <c r="E173" s="97"/>
      <c r="F173" s="97"/>
      <c r="G173" s="97"/>
      <c r="H173" s="97"/>
      <c r="I173" s="97"/>
      <c r="J173" s="90" t="s">
        <v>18</v>
      </c>
      <c r="K173" s="90"/>
      <c r="L173" s="90"/>
      <c r="M173" s="90"/>
      <c r="N173" s="90"/>
      <c r="O173" s="90"/>
      <c r="P173" s="90"/>
    </row>
    <row r="174" spans="1:16" ht="21.75" customHeight="1" x14ac:dyDescent="0.15">
      <c r="A174" s="7"/>
      <c r="B174" s="7"/>
      <c r="C174" s="7"/>
      <c r="D174" s="7"/>
      <c r="E174" s="7"/>
      <c r="F174" s="7"/>
      <c r="G174" s="7"/>
      <c r="H174" s="7"/>
      <c r="I174" s="7"/>
      <c r="J174" s="7"/>
      <c r="K174" s="240" t="str">
        <f>+$K$2</f>
        <v>　　　　令和 ４ 年 １ 月　　日</v>
      </c>
      <c r="L174" s="240"/>
      <c r="M174" s="240"/>
    </row>
    <row r="175" spans="1:16" ht="41.25" customHeight="1" x14ac:dyDescent="0.15">
      <c r="A175" s="208" t="s">
        <v>0</v>
      </c>
      <c r="B175" s="208"/>
      <c r="C175" s="208"/>
      <c r="D175" s="208"/>
      <c r="E175" s="208"/>
      <c r="F175" s="7"/>
      <c r="G175" s="7"/>
      <c r="H175" s="7"/>
      <c r="I175" s="7"/>
      <c r="J175" s="7"/>
      <c r="K175" s="7"/>
      <c r="L175" s="7"/>
      <c r="M175" s="7"/>
    </row>
    <row r="176" spans="1:16" s="4" customFormat="1" ht="41.25" customHeight="1" x14ac:dyDescent="0.15">
      <c r="A176" s="15"/>
      <c r="B176" s="99" t="str">
        <f>IF($B$4=0," ",$B$4)</f>
        <v xml:space="preserve"> </v>
      </c>
      <c r="C176" s="99"/>
      <c r="D176" s="99"/>
      <c r="E176" s="99"/>
      <c r="F176" s="49" t="s">
        <v>15</v>
      </c>
      <c r="G176" s="48"/>
      <c r="H176" s="48" t="s">
        <v>12</v>
      </c>
      <c r="I176" s="99" t="str">
        <f>IF($I$4=0," ",$I$4)</f>
        <v xml:space="preserve"> </v>
      </c>
      <c r="J176" s="99"/>
      <c r="K176" s="99"/>
      <c r="L176" s="36" t="s">
        <v>17</v>
      </c>
      <c r="M176" s="16"/>
    </row>
    <row r="177" spans="1:13" s="5" customFormat="1" ht="33" customHeight="1" x14ac:dyDescent="0.15">
      <c r="A177" s="1" t="s">
        <v>1</v>
      </c>
      <c r="B177" s="1" t="s">
        <v>2</v>
      </c>
      <c r="C177" s="91" t="s">
        <v>13</v>
      </c>
      <c r="D177" s="93"/>
      <c r="E177" s="17" t="s">
        <v>3</v>
      </c>
      <c r="F177" s="1" t="s">
        <v>21</v>
      </c>
      <c r="G177" s="1" t="s">
        <v>1</v>
      </c>
      <c r="H177" s="91" t="s">
        <v>2</v>
      </c>
      <c r="I177" s="93"/>
      <c r="J177" s="91" t="s">
        <v>13</v>
      </c>
      <c r="K177" s="93"/>
      <c r="L177" s="17" t="s">
        <v>3</v>
      </c>
      <c r="M177" s="1" t="s">
        <v>21</v>
      </c>
    </row>
    <row r="178" spans="1:13" ht="12.75" customHeight="1" x14ac:dyDescent="0.15">
      <c r="A178" s="241">
        <v>121</v>
      </c>
      <c r="B178" s="183"/>
      <c r="C178" s="69" t="s">
        <v>5</v>
      </c>
      <c r="D178" s="62"/>
      <c r="E178" s="143"/>
      <c r="F178" s="233"/>
      <c r="G178" s="241">
        <v>136</v>
      </c>
      <c r="H178" s="234"/>
      <c r="I178" s="235"/>
      <c r="J178" s="69" t="s">
        <v>5</v>
      </c>
      <c r="K178" s="62"/>
      <c r="L178" s="143"/>
      <c r="M178" s="238"/>
    </row>
    <row r="179" spans="1:13" ht="27" customHeight="1" x14ac:dyDescent="0.15">
      <c r="A179" s="241"/>
      <c r="B179" s="183"/>
      <c r="C179" s="134"/>
      <c r="D179" s="136"/>
      <c r="E179" s="144"/>
      <c r="F179" s="233"/>
      <c r="G179" s="241"/>
      <c r="H179" s="236"/>
      <c r="I179" s="237"/>
      <c r="J179" s="134"/>
      <c r="K179" s="136"/>
      <c r="L179" s="144"/>
      <c r="M179" s="239"/>
    </row>
    <row r="180" spans="1:13" ht="12.75" customHeight="1" x14ac:dyDescent="0.15">
      <c r="A180" s="241">
        <v>122</v>
      </c>
      <c r="B180" s="183"/>
      <c r="C180" s="69" t="s">
        <v>5</v>
      </c>
      <c r="D180" s="62"/>
      <c r="E180" s="143"/>
      <c r="F180" s="233"/>
      <c r="G180" s="241">
        <v>137</v>
      </c>
      <c r="H180" s="234"/>
      <c r="I180" s="235"/>
      <c r="J180" s="69" t="s">
        <v>5</v>
      </c>
      <c r="K180" s="62"/>
      <c r="L180" s="143"/>
      <c r="M180" s="238"/>
    </row>
    <row r="181" spans="1:13" ht="27" customHeight="1" x14ac:dyDescent="0.15">
      <c r="A181" s="241"/>
      <c r="B181" s="183"/>
      <c r="C181" s="134"/>
      <c r="D181" s="136"/>
      <c r="E181" s="144"/>
      <c r="F181" s="233"/>
      <c r="G181" s="241"/>
      <c r="H181" s="236"/>
      <c r="I181" s="237"/>
      <c r="J181" s="134"/>
      <c r="K181" s="136"/>
      <c r="L181" s="144"/>
      <c r="M181" s="239"/>
    </row>
    <row r="182" spans="1:13" ht="12.75" customHeight="1" x14ac:dyDescent="0.15">
      <c r="A182" s="241">
        <v>123</v>
      </c>
      <c r="B182" s="183"/>
      <c r="C182" s="69" t="s">
        <v>5</v>
      </c>
      <c r="D182" s="62"/>
      <c r="E182" s="143"/>
      <c r="F182" s="233"/>
      <c r="G182" s="241">
        <v>138</v>
      </c>
      <c r="H182" s="234"/>
      <c r="I182" s="235"/>
      <c r="J182" s="69" t="s">
        <v>5</v>
      </c>
      <c r="K182" s="62"/>
      <c r="L182" s="143"/>
      <c r="M182" s="238"/>
    </row>
    <row r="183" spans="1:13" ht="27" customHeight="1" x14ac:dyDescent="0.15">
      <c r="A183" s="241"/>
      <c r="B183" s="183"/>
      <c r="C183" s="134"/>
      <c r="D183" s="136"/>
      <c r="E183" s="144"/>
      <c r="F183" s="233"/>
      <c r="G183" s="241"/>
      <c r="H183" s="236"/>
      <c r="I183" s="237"/>
      <c r="J183" s="134"/>
      <c r="K183" s="136"/>
      <c r="L183" s="144"/>
      <c r="M183" s="239"/>
    </row>
    <row r="184" spans="1:13" ht="12.75" customHeight="1" x14ac:dyDescent="0.15">
      <c r="A184" s="241">
        <v>124</v>
      </c>
      <c r="B184" s="183"/>
      <c r="C184" s="69" t="s">
        <v>5</v>
      </c>
      <c r="D184" s="62"/>
      <c r="E184" s="143"/>
      <c r="F184" s="233"/>
      <c r="G184" s="241">
        <v>139</v>
      </c>
      <c r="H184" s="234"/>
      <c r="I184" s="235"/>
      <c r="J184" s="69" t="s">
        <v>5</v>
      </c>
      <c r="K184" s="62"/>
      <c r="L184" s="143"/>
      <c r="M184" s="238"/>
    </row>
    <row r="185" spans="1:13" ht="27" customHeight="1" x14ac:dyDescent="0.15">
      <c r="A185" s="241"/>
      <c r="B185" s="183"/>
      <c r="C185" s="134"/>
      <c r="D185" s="136"/>
      <c r="E185" s="144"/>
      <c r="F185" s="233"/>
      <c r="G185" s="241"/>
      <c r="H185" s="236"/>
      <c r="I185" s="237"/>
      <c r="J185" s="134"/>
      <c r="K185" s="136"/>
      <c r="L185" s="144"/>
      <c r="M185" s="239"/>
    </row>
    <row r="186" spans="1:13" ht="12.75" customHeight="1" x14ac:dyDescent="0.15">
      <c r="A186" s="241">
        <v>125</v>
      </c>
      <c r="B186" s="183"/>
      <c r="C186" s="69" t="s">
        <v>5</v>
      </c>
      <c r="D186" s="62"/>
      <c r="E186" s="143"/>
      <c r="F186" s="233"/>
      <c r="G186" s="241">
        <v>140</v>
      </c>
      <c r="H186" s="234"/>
      <c r="I186" s="235"/>
      <c r="J186" s="69" t="s">
        <v>5</v>
      </c>
      <c r="K186" s="62"/>
      <c r="L186" s="143"/>
      <c r="M186" s="238"/>
    </row>
    <row r="187" spans="1:13" ht="27" customHeight="1" x14ac:dyDescent="0.15">
      <c r="A187" s="241"/>
      <c r="B187" s="183"/>
      <c r="C187" s="134"/>
      <c r="D187" s="136"/>
      <c r="E187" s="144"/>
      <c r="F187" s="233"/>
      <c r="G187" s="241"/>
      <c r="H187" s="236"/>
      <c r="I187" s="237"/>
      <c r="J187" s="134"/>
      <c r="K187" s="136"/>
      <c r="L187" s="144"/>
      <c r="M187" s="239"/>
    </row>
    <row r="188" spans="1:13" ht="12.75" customHeight="1" x14ac:dyDescent="0.15">
      <c r="A188" s="241">
        <v>126</v>
      </c>
      <c r="B188" s="183"/>
      <c r="C188" s="69" t="s">
        <v>5</v>
      </c>
      <c r="D188" s="62"/>
      <c r="E188" s="143"/>
      <c r="F188" s="233"/>
      <c r="G188" s="241">
        <v>141</v>
      </c>
      <c r="H188" s="234"/>
      <c r="I188" s="235"/>
      <c r="J188" s="69" t="s">
        <v>5</v>
      </c>
      <c r="K188" s="62"/>
      <c r="L188" s="143"/>
      <c r="M188" s="238"/>
    </row>
    <row r="189" spans="1:13" ht="27" customHeight="1" x14ac:dyDescent="0.15">
      <c r="A189" s="241"/>
      <c r="B189" s="183"/>
      <c r="C189" s="134"/>
      <c r="D189" s="136"/>
      <c r="E189" s="144"/>
      <c r="F189" s="233"/>
      <c r="G189" s="241"/>
      <c r="H189" s="236"/>
      <c r="I189" s="237"/>
      <c r="J189" s="134"/>
      <c r="K189" s="136"/>
      <c r="L189" s="144"/>
      <c r="M189" s="239"/>
    </row>
    <row r="190" spans="1:13" ht="12.75" customHeight="1" x14ac:dyDescent="0.15">
      <c r="A190" s="241">
        <v>127</v>
      </c>
      <c r="B190" s="183"/>
      <c r="C190" s="69" t="s">
        <v>5</v>
      </c>
      <c r="D190" s="62"/>
      <c r="E190" s="143"/>
      <c r="F190" s="233"/>
      <c r="G190" s="241">
        <v>142</v>
      </c>
      <c r="H190" s="234"/>
      <c r="I190" s="235"/>
      <c r="J190" s="69" t="s">
        <v>5</v>
      </c>
      <c r="K190" s="62"/>
      <c r="L190" s="143"/>
      <c r="M190" s="238"/>
    </row>
    <row r="191" spans="1:13" ht="27" customHeight="1" x14ac:dyDescent="0.15">
      <c r="A191" s="241"/>
      <c r="B191" s="183"/>
      <c r="C191" s="134"/>
      <c r="D191" s="136"/>
      <c r="E191" s="144"/>
      <c r="F191" s="233"/>
      <c r="G191" s="241"/>
      <c r="H191" s="236"/>
      <c r="I191" s="237"/>
      <c r="J191" s="134"/>
      <c r="K191" s="136"/>
      <c r="L191" s="144"/>
      <c r="M191" s="239"/>
    </row>
    <row r="192" spans="1:13" ht="12.75" customHeight="1" x14ac:dyDescent="0.15">
      <c r="A192" s="241">
        <v>128</v>
      </c>
      <c r="B192" s="183"/>
      <c r="C192" s="69" t="s">
        <v>5</v>
      </c>
      <c r="D192" s="62"/>
      <c r="E192" s="143"/>
      <c r="F192" s="233"/>
      <c r="G192" s="241">
        <v>143</v>
      </c>
      <c r="H192" s="234"/>
      <c r="I192" s="235"/>
      <c r="J192" s="69" t="s">
        <v>5</v>
      </c>
      <c r="K192" s="62"/>
      <c r="L192" s="143"/>
      <c r="M192" s="238"/>
    </row>
    <row r="193" spans="1:13" ht="27" customHeight="1" x14ac:dyDescent="0.15">
      <c r="A193" s="241"/>
      <c r="B193" s="183"/>
      <c r="C193" s="134"/>
      <c r="D193" s="136"/>
      <c r="E193" s="144"/>
      <c r="F193" s="233"/>
      <c r="G193" s="241"/>
      <c r="H193" s="236"/>
      <c r="I193" s="237"/>
      <c r="J193" s="134"/>
      <c r="K193" s="136"/>
      <c r="L193" s="144"/>
      <c r="M193" s="239"/>
    </row>
    <row r="194" spans="1:13" ht="12.75" customHeight="1" x14ac:dyDescent="0.15">
      <c r="A194" s="241">
        <v>129</v>
      </c>
      <c r="B194" s="183"/>
      <c r="C194" s="69" t="s">
        <v>5</v>
      </c>
      <c r="D194" s="62"/>
      <c r="E194" s="143"/>
      <c r="F194" s="233"/>
      <c r="G194" s="241">
        <v>144</v>
      </c>
      <c r="H194" s="234"/>
      <c r="I194" s="235"/>
      <c r="J194" s="69" t="s">
        <v>5</v>
      </c>
      <c r="K194" s="62"/>
      <c r="L194" s="143"/>
      <c r="M194" s="238"/>
    </row>
    <row r="195" spans="1:13" ht="27" customHeight="1" x14ac:dyDescent="0.15">
      <c r="A195" s="241"/>
      <c r="B195" s="183"/>
      <c r="C195" s="134"/>
      <c r="D195" s="136"/>
      <c r="E195" s="144"/>
      <c r="F195" s="233"/>
      <c r="G195" s="241"/>
      <c r="H195" s="236"/>
      <c r="I195" s="237"/>
      <c r="J195" s="134"/>
      <c r="K195" s="136"/>
      <c r="L195" s="144"/>
      <c r="M195" s="239"/>
    </row>
    <row r="196" spans="1:13" ht="12.75" customHeight="1" x14ac:dyDescent="0.15">
      <c r="A196" s="241">
        <v>130</v>
      </c>
      <c r="B196" s="183"/>
      <c r="C196" s="69" t="s">
        <v>5</v>
      </c>
      <c r="D196" s="62"/>
      <c r="E196" s="143"/>
      <c r="F196" s="233"/>
      <c r="G196" s="241">
        <v>145</v>
      </c>
      <c r="H196" s="234"/>
      <c r="I196" s="235"/>
      <c r="J196" s="69" t="s">
        <v>5</v>
      </c>
      <c r="K196" s="62"/>
      <c r="L196" s="143"/>
      <c r="M196" s="238"/>
    </row>
    <row r="197" spans="1:13" ht="27" customHeight="1" x14ac:dyDescent="0.15">
      <c r="A197" s="241"/>
      <c r="B197" s="183"/>
      <c r="C197" s="134"/>
      <c r="D197" s="136"/>
      <c r="E197" s="144"/>
      <c r="F197" s="233"/>
      <c r="G197" s="241"/>
      <c r="H197" s="236"/>
      <c r="I197" s="237"/>
      <c r="J197" s="134"/>
      <c r="K197" s="136"/>
      <c r="L197" s="144"/>
      <c r="M197" s="239"/>
    </row>
    <row r="198" spans="1:13" ht="12.75" customHeight="1" x14ac:dyDescent="0.15">
      <c r="A198" s="241">
        <v>131</v>
      </c>
      <c r="B198" s="183"/>
      <c r="C198" s="69" t="s">
        <v>5</v>
      </c>
      <c r="D198" s="62"/>
      <c r="E198" s="143"/>
      <c r="F198" s="233"/>
      <c r="G198" s="241">
        <v>146</v>
      </c>
      <c r="H198" s="234"/>
      <c r="I198" s="235"/>
      <c r="J198" s="69" t="s">
        <v>5</v>
      </c>
      <c r="K198" s="62"/>
      <c r="L198" s="143"/>
      <c r="M198" s="238"/>
    </row>
    <row r="199" spans="1:13" ht="27" customHeight="1" x14ac:dyDescent="0.15">
      <c r="A199" s="241"/>
      <c r="B199" s="183"/>
      <c r="C199" s="134"/>
      <c r="D199" s="136"/>
      <c r="E199" s="144"/>
      <c r="F199" s="233"/>
      <c r="G199" s="241"/>
      <c r="H199" s="236"/>
      <c r="I199" s="237"/>
      <c r="J199" s="134"/>
      <c r="K199" s="136"/>
      <c r="L199" s="144"/>
      <c r="M199" s="239"/>
    </row>
    <row r="200" spans="1:13" ht="12.75" customHeight="1" x14ac:dyDescent="0.15">
      <c r="A200" s="241">
        <v>132</v>
      </c>
      <c r="B200" s="183"/>
      <c r="C200" s="69" t="s">
        <v>5</v>
      </c>
      <c r="D200" s="62"/>
      <c r="E200" s="143"/>
      <c r="F200" s="233"/>
      <c r="G200" s="241">
        <v>147</v>
      </c>
      <c r="H200" s="234"/>
      <c r="I200" s="235"/>
      <c r="J200" s="69" t="s">
        <v>5</v>
      </c>
      <c r="K200" s="62"/>
      <c r="L200" s="143"/>
      <c r="M200" s="238"/>
    </row>
    <row r="201" spans="1:13" ht="27" customHeight="1" x14ac:dyDescent="0.15">
      <c r="A201" s="241"/>
      <c r="B201" s="183"/>
      <c r="C201" s="134"/>
      <c r="D201" s="136"/>
      <c r="E201" s="144"/>
      <c r="F201" s="233"/>
      <c r="G201" s="241"/>
      <c r="H201" s="236"/>
      <c r="I201" s="237"/>
      <c r="J201" s="134"/>
      <c r="K201" s="136"/>
      <c r="L201" s="144"/>
      <c r="M201" s="239"/>
    </row>
    <row r="202" spans="1:13" ht="12.75" customHeight="1" x14ac:dyDescent="0.15">
      <c r="A202" s="241">
        <v>133</v>
      </c>
      <c r="B202" s="183"/>
      <c r="C202" s="69" t="s">
        <v>5</v>
      </c>
      <c r="D202" s="62"/>
      <c r="E202" s="143"/>
      <c r="F202" s="233"/>
      <c r="G202" s="241">
        <v>148</v>
      </c>
      <c r="H202" s="234"/>
      <c r="I202" s="235"/>
      <c r="J202" s="69" t="s">
        <v>5</v>
      </c>
      <c r="K202" s="62"/>
      <c r="L202" s="143"/>
      <c r="M202" s="238"/>
    </row>
    <row r="203" spans="1:13" ht="27" customHeight="1" x14ac:dyDescent="0.15">
      <c r="A203" s="241"/>
      <c r="B203" s="183"/>
      <c r="C203" s="134"/>
      <c r="D203" s="136"/>
      <c r="E203" s="144"/>
      <c r="F203" s="233"/>
      <c r="G203" s="241"/>
      <c r="H203" s="236"/>
      <c r="I203" s="237"/>
      <c r="J203" s="134"/>
      <c r="K203" s="136"/>
      <c r="L203" s="144"/>
      <c r="M203" s="239"/>
    </row>
    <row r="204" spans="1:13" ht="12.75" customHeight="1" x14ac:dyDescent="0.15">
      <c r="A204" s="241">
        <v>134</v>
      </c>
      <c r="B204" s="183"/>
      <c r="C204" s="69" t="s">
        <v>5</v>
      </c>
      <c r="D204" s="62"/>
      <c r="E204" s="143"/>
      <c r="F204" s="233"/>
      <c r="G204" s="241">
        <v>149</v>
      </c>
      <c r="H204" s="234"/>
      <c r="I204" s="235"/>
      <c r="J204" s="69" t="s">
        <v>5</v>
      </c>
      <c r="K204" s="62"/>
      <c r="L204" s="143"/>
      <c r="M204" s="238"/>
    </row>
    <row r="205" spans="1:13" ht="27" customHeight="1" x14ac:dyDescent="0.15">
      <c r="A205" s="241"/>
      <c r="B205" s="183"/>
      <c r="C205" s="134"/>
      <c r="D205" s="136"/>
      <c r="E205" s="144"/>
      <c r="F205" s="233"/>
      <c r="G205" s="241"/>
      <c r="H205" s="236"/>
      <c r="I205" s="237"/>
      <c r="J205" s="134"/>
      <c r="K205" s="136"/>
      <c r="L205" s="144"/>
      <c r="M205" s="239"/>
    </row>
    <row r="206" spans="1:13" ht="12.75" customHeight="1" x14ac:dyDescent="0.15">
      <c r="A206" s="241">
        <v>135</v>
      </c>
      <c r="B206" s="183"/>
      <c r="C206" s="69" t="s">
        <v>5</v>
      </c>
      <c r="D206" s="62"/>
      <c r="E206" s="143"/>
      <c r="F206" s="233"/>
      <c r="G206" s="241">
        <v>150</v>
      </c>
      <c r="H206" s="234"/>
      <c r="I206" s="235"/>
      <c r="J206" s="69" t="s">
        <v>5</v>
      </c>
      <c r="K206" s="62"/>
      <c r="L206" s="143"/>
      <c r="M206" s="238"/>
    </row>
    <row r="207" spans="1:13" ht="27" customHeight="1" x14ac:dyDescent="0.15">
      <c r="A207" s="241"/>
      <c r="B207" s="183"/>
      <c r="C207" s="134"/>
      <c r="D207" s="136"/>
      <c r="E207" s="144"/>
      <c r="F207" s="233"/>
      <c r="G207" s="241"/>
      <c r="H207" s="236"/>
      <c r="I207" s="237"/>
      <c r="J207" s="134"/>
      <c r="K207" s="136"/>
      <c r="L207" s="144"/>
      <c r="M207" s="239"/>
    </row>
    <row r="208" spans="1:13" ht="18" customHeight="1" x14ac:dyDescent="0.15">
      <c r="A208" s="215" t="s">
        <v>32</v>
      </c>
      <c r="B208" s="215"/>
      <c r="C208" s="215"/>
      <c r="D208" s="215"/>
      <c r="E208" s="215"/>
      <c r="F208" s="215"/>
      <c r="G208" s="215"/>
      <c r="H208" s="215"/>
      <c r="I208" s="215"/>
      <c r="J208" s="215"/>
      <c r="K208" s="215"/>
      <c r="L208" s="215"/>
      <c r="M208" s="215"/>
    </row>
    <row r="209" spans="1:16" ht="16.5" customHeight="1" x14ac:dyDescent="0.15">
      <c r="A209" s="22" t="s">
        <v>31</v>
      </c>
      <c r="B209" s="22"/>
      <c r="C209" s="22"/>
      <c r="D209" s="22"/>
      <c r="E209" s="22"/>
      <c r="F209" s="22"/>
      <c r="G209" s="22"/>
      <c r="H209" s="22"/>
      <c r="I209" s="22"/>
      <c r="J209" s="22"/>
      <c r="K209" s="22"/>
      <c r="L209" s="22"/>
      <c r="M209" s="22"/>
    </row>
    <row r="210" spans="1:16" ht="13.5" customHeight="1" x14ac:dyDescent="0.15">
      <c r="A210" s="22"/>
      <c r="B210" s="22"/>
      <c r="C210" s="22"/>
      <c r="D210" s="22"/>
      <c r="E210" s="22"/>
      <c r="F210" s="21"/>
      <c r="G210" s="219" t="s">
        <v>2</v>
      </c>
      <c r="H210" s="220"/>
      <c r="I210" s="221" t="s">
        <v>28</v>
      </c>
      <c r="J210" s="222"/>
      <c r="K210" s="220"/>
      <c r="L210" s="23" t="s">
        <v>27</v>
      </c>
      <c r="M210" s="20"/>
      <c r="N210" s="21"/>
      <c r="O210" s="21"/>
    </row>
    <row r="211" spans="1:16" ht="13.5" customHeight="1" x14ac:dyDescent="0.15">
      <c r="A211" s="30" t="s">
        <v>53</v>
      </c>
      <c r="B211" s="31"/>
      <c r="C211" s="31"/>
      <c r="D211" s="31"/>
      <c r="E211" s="32"/>
      <c r="F211" s="32"/>
      <c r="G211" s="223" t="s">
        <v>23</v>
      </c>
      <c r="H211" s="224"/>
      <c r="I211" s="227" t="s">
        <v>25</v>
      </c>
      <c r="J211" s="228"/>
      <c r="K211" s="34">
        <f>SUMPRODUCT((B178:B207="特進")*(E178:E207="男"))+SUMPRODUCT((H178:I207="特進")*(L178:L207="男"))+K168</f>
        <v>0</v>
      </c>
      <c r="L211" s="229">
        <f>SUM(K211:K212)</f>
        <v>0</v>
      </c>
      <c r="M211" s="20"/>
      <c r="N211" s="21"/>
      <c r="O211" s="21"/>
    </row>
    <row r="212" spans="1:16" ht="13.5" customHeight="1" x14ac:dyDescent="0.15">
      <c r="A212" s="31"/>
      <c r="B212" s="31"/>
      <c r="C212" s="31"/>
      <c r="D212" s="31"/>
      <c r="E212" s="32"/>
      <c r="F212" s="32"/>
      <c r="G212" s="225"/>
      <c r="H212" s="226"/>
      <c r="I212" s="231" t="s">
        <v>26</v>
      </c>
      <c r="J212" s="232"/>
      <c r="K212" s="35">
        <f>SUMPRODUCT((B178:B207="特進")*(E178:E207="女"))+SUMPRODUCT((H178:I207="特進")*(L178:L207="女"))+K169</f>
        <v>0</v>
      </c>
      <c r="L212" s="230"/>
      <c r="M212" s="20"/>
      <c r="N212" s="21"/>
      <c r="O212" s="21"/>
    </row>
    <row r="213" spans="1:16" ht="13.5" customHeight="1" x14ac:dyDescent="0.15">
      <c r="A213" s="31"/>
      <c r="B213" s="31"/>
      <c r="C213" s="31"/>
      <c r="D213" s="31"/>
      <c r="E213" s="32"/>
      <c r="F213" s="32"/>
      <c r="G213" s="223" t="s">
        <v>24</v>
      </c>
      <c r="H213" s="224"/>
      <c r="I213" s="227" t="s">
        <v>25</v>
      </c>
      <c r="J213" s="228"/>
      <c r="K213" s="26">
        <f>SUMPRODUCT((B178:B207="進学")*(E178:E207="男"))+SUMPRODUCT((H178:I207="進学")*(L178:L207="男"))+K170</f>
        <v>0</v>
      </c>
      <c r="L213" s="229">
        <f>SUM(K213:K214)</f>
        <v>0</v>
      </c>
      <c r="M213" s="20"/>
      <c r="N213" s="21"/>
      <c r="O213" s="21"/>
    </row>
    <row r="214" spans="1:16" ht="13.5" customHeight="1" x14ac:dyDescent="0.15">
      <c r="A214" s="31"/>
      <c r="B214" s="31"/>
      <c r="C214" s="31"/>
      <c r="D214" s="31"/>
      <c r="E214" s="32"/>
      <c r="F214" s="32"/>
      <c r="G214" s="225"/>
      <c r="H214" s="226"/>
      <c r="I214" s="231" t="s">
        <v>26</v>
      </c>
      <c r="J214" s="232"/>
      <c r="K214" s="27">
        <f>SUMPRODUCT((B178:B207="進学")*(E178:E207="女"))+SUMPRODUCT((H178:I207="進学")*(L178:L207="女"))+K171</f>
        <v>0</v>
      </c>
      <c r="L214" s="230"/>
      <c r="M214" s="20"/>
      <c r="N214" s="21"/>
      <c r="O214" s="21"/>
    </row>
    <row r="215" spans="1:16" x14ac:dyDescent="0.15">
      <c r="A215" s="31"/>
      <c r="B215" s="31"/>
      <c r="C215" s="31"/>
      <c r="D215" s="31"/>
      <c r="E215" s="32"/>
      <c r="F215" s="32"/>
      <c r="G215" s="216" t="s">
        <v>27</v>
      </c>
      <c r="H215" s="217"/>
      <c r="I215" s="217"/>
      <c r="J215" s="218"/>
      <c r="K215" s="28">
        <f>SUM(K211:K214)</f>
        <v>0</v>
      </c>
      <c r="L215" s="29">
        <f>SUM(L211:L214)</f>
        <v>0</v>
      </c>
      <c r="M215" s="18"/>
      <c r="N215" s="21"/>
      <c r="O215" s="21"/>
    </row>
    <row r="216" spans="1:16" ht="29.25" customHeight="1" x14ac:dyDescent="0.15">
      <c r="A216" s="97" t="s">
        <v>83</v>
      </c>
      <c r="B216" s="97"/>
      <c r="C216" s="97"/>
      <c r="D216" s="97"/>
      <c r="E216" s="97"/>
      <c r="F216" s="97"/>
      <c r="G216" s="97"/>
      <c r="H216" s="97"/>
      <c r="I216" s="97"/>
      <c r="J216" s="90" t="s">
        <v>18</v>
      </c>
      <c r="K216" s="90"/>
      <c r="L216" s="90"/>
      <c r="M216" s="90"/>
      <c r="N216" s="90"/>
      <c r="O216" s="90"/>
      <c r="P216" s="90"/>
    </row>
    <row r="217" spans="1:16" ht="21.75" customHeight="1" x14ac:dyDescent="0.15">
      <c r="A217" s="7"/>
      <c r="B217" s="7"/>
      <c r="C217" s="7"/>
      <c r="D217" s="7"/>
      <c r="E217" s="7"/>
      <c r="F217" s="7"/>
      <c r="G217" s="7"/>
      <c r="H217" s="7"/>
      <c r="I217" s="7"/>
      <c r="J217" s="7"/>
      <c r="K217" s="240" t="str">
        <f>+$K$2</f>
        <v>　　　　令和 ４ 年 １ 月　　日</v>
      </c>
      <c r="L217" s="240"/>
      <c r="M217" s="240"/>
    </row>
    <row r="218" spans="1:16" ht="41.25" customHeight="1" x14ac:dyDescent="0.15">
      <c r="A218" s="208" t="s">
        <v>0</v>
      </c>
      <c r="B218" s="208"/>
      <c r="C218" s="208"/>
      <c r="D218" s="208"/>
      <c r="E218" s="208"/>
      <c r="F218" s="7"/>
      <c r="G218" s="7"/>
      <c r="H218" s="7"/>
      <c r="I218" s="7"/>
      <c r="J218" s="7"/>
      <c r="K218" s="7"/>
      <c r="L218" s="7"/>
      <c r="M218" s="7"/>
    </row>
    <row r="219" spans="1:16" s="4" customFormat="1" ht="41.25" customHeight="1" x14ac:dyDescent="0.15">
      <c r="A219" s="15"/>
      <c r="B219" s="99" t="str">
        <f>IF($B$4=0," ",$B$4)</f>
        <v xml:space="preserve"> </v>
      </c>
      <c r="C219" s="99"/>
      <c r="D219" s="99"/>
      <c r="E219" s="99"/>
      <c r="F219" s="49" t="s">
        <v>15</v>
      </c>
      <c r="G219" s="48"/>
      <c r="H219" s="48" t="s">
        <v>12</v>
      </c>
      <c r="I219" s="99" t="str">
        <f>IF($I$4=0," ",$I$4)</f>
        <v xml:space="preserve"> </v>
      </c>
      <c r="J219" s="99"/>
      <c r="K219" s="99"/>
      <c r="L219" s="36" t="s">
        <v>17</v>
      </c>
      <c r="M219" s="16"/>
    </row>
    <row r="220" spans="1:16" s="5" customFormat="1" ht="33" customHeight="1" x14ac:dyDescent="0.15">
      <c r="A220" s="1" t="s">
        <v>1</v>
      </c>
      <c r="B220" s="1" t="s">
        <v>2</v>
      </c>
      <c r="C220" s="91" t="s">
        <v>13</v>
      </c>
      <c r="D220" s="93"/>
      <c r="E220" s="17" t="s">
        <v>3</v>
      </c>
      <c r="F220" s="1" t="s">
        <v>21</v>
      </c>
      <c r="G220" s="1" t="s">
        <v>1</v>
      </c>
      <c r="H220" s="91" t="s">
        <v>2</v>
      </c>
      <c r="I220" s="93"/>
      <c r="J220" s="91" t="s">
        <v>13</v>
      </c>
      <c r="K220" s="93"/>
      <c r="L220" s="17" t="s">
        <v>3</v>
      </c>
      <c r="M220" s="1" t="s">
        <v>21</v>
      </c>
    </row>
    <row r="221" spans="1:16" ht="12.75" customHeight="1" x14ac:dyDescent="0.15">
      <c r="A221" s="241">
        <v>151</v>
      </c>
      <c r="B221" s="183"/>
      <c r="C221" s="69" t="s">
        <v>5</v>
      </c>
      <c r="D221" s="62"/>
      <c r="E221" s="143"/>
      <c r="F221" s="233"/>
      <c r="G221" s="241">
        <v>166</v>
      </c>
      <c r="H221" s="234"/>
      <c r="I221" s="235"/>
      <c r="J221" s="69" t="s">
        <v>5</v>
      </c>
      <c r="K221" s="62"/>
      <c r="L221" s="143"/>
      <c r="M221" s="238"/>
    </row>
    <row r="222" spans="1:16" ht="27" customHeight="1" x14ac:dyDescent="0.15">
      <c r="A222" s="241"/>
      <c r="B222" s="183"/>
      <c r="C222" s="134"/>
      <c r="D222" s="136"/>
      <c r="E222" s="144"/>
      <c r="F222" s="233"/>
      <c r="G222" s="241"/>
      <c r="H222" s="236"/>
      <c r="I222" s="237"/>
      <c r="J222" s="134"/>
      <c r="K222" s="136"/>
      <c r="L222" s="144"/>
      <c r="M222" s="239"/>
    </row>
    <row r="223" spans="1:16" ht="12.75" customHeight="1" x14ac:dyDescent="0.15">
      <c r="A223" s="241">
        <v>152</v>
      </c>
      <c r="B223" s="183"/>
      <c r="C223" s="69" t="s">
        <v>5</v>
      </c>
      <c r="D223" s="62"/>
      <c r="E223" s="143"/>
      <c r="F223" s="233"/>
      <c r="G223" s="241">
        <v>167</v>
      </c>
      <c r="H223" s="234"/>
      <c r="I223" s="235"/>
      <c r="J223" s="69" t="s">
        <v>5</v>
      </c>
      <c r="K223" s="62"/>
      <c r="L223" s="143"/>
      <c r="M223" s="238"/>
    </row>
    <row r="224" spans="1:16" ht="27" customHeight="1" x14ac:dyDescent="0.15">
      <c r="A224" s="241"/>
      <c r="B224" s="183"/>
      <c r="C224" s="134"/>
      <c r="D224" s="136"/>
      <c r="E224" s="144"/>
      <c r="F224" s="233"/>
      <c r="G224" s="241"/>
      <c r="H224" s="236"/>
      <c r="I224" s="237"/>
      <c r="J224" s="134"/>
      <c r="K224" s="136"/>
      <c r="L224" s="144"/>
      <c r="M224" s="239"/>
    </row>
    <row r="225" spans="1:13" ht="12.75" customHeight="1" x14ac:dyDescent="0.15">
      <c r="A225" s="241">
        <v>153</v>
      </c>
      <c r="B225" s="183"/>
      <c r="C225" s="69" t="s">
        <v>5</v>
      </c>
      <c r="D225" s="62"/>
      <c r="E225" s="143"/>
      <c r="F225" s="233"/>
      <c r="G225" s="241">
        <v>168</v>
      </c>
      <c r="H225" s="234"/>
      <c r="I225" s="235"/>
      <c r="J225" s="69" t="s">
        <v>5</v>
      </c>
      <c r="K225" s="62"/>
      <c r="L225" s="143"/>
      <c r="M225" s="238"/>
    </row>
    <row r="226" spans="1:13" ht="27" customHeight="1" x14ac:dyDescent="0.15">
      <c r="A226" s="241"/>
      <c r="B226" s="183"/>
      <c r="C226" s="134"/>
      <c r="D226" s="136"/>
      <c r="E226" s="144"/>
      <c r="F226" s="233"/>
      <c r="G226" s="241"/>
      <c r="H226" s="236"/>
      <c r="I226" s="237"/>
      <c r="J226" s="134"/>
      <c r="K226" s="136"/>
      <c r="L226" s="144"/>
      <c r="M226" s="239"/>
    </row>
    <row r="227" spans="1:13" ht="12.75" customHeight="1" x14ac:dyDescent="0.15">
      <c r="A227" s="241">
        <v>154</v>
      </c>
      <c r="B227" s="183"/>
      <c r="C227" s="69" t="s">
        <v>5</v>
      </c>
      <c r="D227" s="62"/>
      <c r="E227" s="143"/>
      <c r="F227" s="233"/>
      <c r="G227" s="241">
        <v>169</v>
      </c>
      <c r="H227" s="234"/>
      <c r="I227" s="235"/>
      <c r="J227" s="69" t="s">
        <v>5</v>
      </c>
      <c r="K227" s="62"/>
      <c r="L227" s="143"/>
      <c r="M227" s="238"/>
    </row>
    <row r="228" spans="1:13" ht="27" customHeight="1" x14ac:dyDescent="0.15">
      <c r="A228" s="241"/>
      <c r="B228" s="183"/>
      <c r="C228" s="134"/>
      <c r="D228" s="136"/>
      <c r="E228" s="144"/>
      <c r="F228" s="233"/>
      <c r="G228" s="241"/>
      <c r="H228" s="236"/>
      <c r="I228" s="237"/>
      <c r="J228" s="134"/>
      <c r="K228" s="136"/>
      <c r="L228" s="144"/>
      <c r="M228" s="239"/>
    </row>
    <row r="229" spans="1:13" ht="12.75" customHeight="1" x14ac:dyDescent="0.15">
      <c r="A229" s="241">
        <v>155</v>
      </c>
      <c r="B229" s="183"/>
      <c r="C229" s="69" t="s">
        <v>5</v>
      </c>
      <c r="D229" s="62"/>
      <c r="E229" s="143"/>
      <c r="F229" s="233"/>
      <c r="G229" s="241">
        <v>170</v>
      </c>
      <c r="H229" s="234"/>
      <c r="I229" s="235"/>
      <c r="J229" s="69" t="s">
        <v>5</v>
      </c>
      <c r="K229" s="62"/>
      <c r="L229" s="143"/>
      <c r="M229" s="238"/>
    </row>
    <row r="230" spans="1:13" ht="27" customHeight="1" x14ac:dyDescent="0.15">
      <c r="A230" s="241"/>
      <c r="B230" s="183"/>
      <c r="C230" s="134"/>
      <c r="D230" s="136"/>
      <c r="E230" s="144"/>
      <c r="F230" s="233"/>
      <c r="G230" s="241"/>
      <c r="H230" s="236"/>
      <c r="I230" s="237"/>
      <c r="J230" s="134"/>
      <c r="K230" s="136"/>
      <c r="L230" s="144"/>
      <c r="M230" s="239"/>
    </row>
    <row r="231" spans="1:13" ht="12.75" customHeight="1" x14ac:dyDescent="0.15">
      <c r="A231" s="241">
        <v>156</v>
      </c>
      <c r="B231" s="183"/>
      <c r="C231" s="69" t="s">
        <v>5</v>
      </c>
      <c r="D231" s="62"/>
      <c r="E231" s="143"/>
      <c r="F231" s="233"/>
      <c r="G231" s="241">
        <v>171</v>
      </c>
      <c r="H231" s="234"/>
      <c r="I231" s="235"/>
      <c r="J231" s="69" t="s">
        <v>5</v>
      </c>
      <c r="K231" s="62"/>
      <c r="L231" s="143"/>
      <c r="M231" s="238"/>
    </row>
    <row r="232" spans="1:13" ht="27" customHeight="1" x14ac:dyDescent="0.15">
      <c r="A232" s="241"/>
      <c r="B232" s="183"/>
      <c r="C232" s="134"/>
      <c r="D232" s="136"/>
      <c r="E232" s="144"/>
      <c r="F232" s="233"/>
      <c r="G232" s="241"/>
      <c r="H232" s="236"/>
      <c r="I232" s="237"/>
      <c r="J232" s="134"/>
      <c r="K232" s="136"/>
      <c r="L232" s="144"/>
      <c r="M232" s="239"/>
    </row>
    <row r="233" spans="1:13" ht="12.75" customHeight="1" x14ac:dyDescent="0.15">
      <c r="A233" s="241">
        <v>157</v>
      </c>
      <c r="B233" s="183"/>
      <c r="C233" s="69" t="s">
        <v>5</v>
      </c>
      <c r="D233" s="62"/>
      <c r="E233" s="143"/>
      <c r="F233" s="233"/>
      <c r="G233" s="241">
        <v>172</v>
      </c>
      <c r="H233" s="234"/>
      <c r="I233" s="235"/>
      <c r="J233" s="69" t="s">
        <v>5</v>
      </c>
      <c r="K233" s="62"/>
      <c r="L233" s="143"/>
      <c r="M233" s="238"/>
    </row>
    <row r="234" spans="1:13" ht="27" customHeight="1" x14ac:dyDescent="0.15">
      <c r="A234" s="241"/>
      <c r="B234" s="183"/>
      <c r="C234" s="134"/>
      <c r="D234" s="136"/>
      <c r="E234" s="144"/>
      <c r="F234" s="233"/>
      <c r="G234" s="241"/>
      <c r="H234" s="236"/>
      <c r="I234" s="237"/>
      <c r="J234" s="134"/>
      <c r="K234" s="136"/>
      <c r="L234" s="144"/>
      <c r="M234" s="239"/>
    </row>
    <row r="235" spans="1:13" ht="12.75" customHeight="1" x14ac:dyDescent="0.15">
      <c r="A235" s="241">
        <v>158</v>
      </c>
      <c r="B235" s="183"/>
      <c r="C235" s="69" t="s">
        <v>5</v>
      </c>
      <c r="D235" s="62"/>
      <c r="E235" s="143"/>
      <c r="F235" s="233"/>
      <c r="G235" s="241">
        <v>173</v>
      </c>
      <c r="H235" s="234"/>
      <c r="I235" s="235"/>
      <c r="J235" s="69" t="s">
        <v>5</v>
      </c>
      <c r="K235" s="62"/>
      <c r="L235" s="143"/>
      <c r="M235" s="238"/>
    </row>
    <row r="236" spans="1:13" ht="27" customHeight="1" x14ac:dyDescent="0.15">
      <c r="A236" s="241"/>
      <c r="B236" s="183"/>
      <c r="C236" s="134"/>
      <c r="D236" s="136"/>
      <c r="E236" s="144"/>
      <c r="F236" s="233"/>
      <c r="G236" s="241"/>
      <c r="H236" s="236"/>
      <c r="I236" s="237"/>
      <c r="J236" s="134"/>
      <c r="K236" s="136"/>
      <c r="L236" s="144"/>
      <c r="M236" s="239"/>
    </row>
    <row r="237" spans="1:13" ht="12.75" customHeight="1" x14ac:dyDescent="0.15">
      <c r="A237" s="241">
        <v>159</v>
      </c>
      <c r="B237" s="183"/>
      <c r="C237" s="69" t="s">
        <v>5</v>
      </c>
      <c r="D237" s="62"/>
      <c r="E237" s="143"/>
      <c r="F237" s="233"/>
      <c r="G237" s="241">
        <v>174</v>
      </c>
      <c r="H237" s="234"/>
      <c r="I237" s="235"/>
      <c r="J237" s="69" t="s">
        <v>5</v>
      </c>
      <c r="K237" s="62"/>
      <c r="L237" s="143"/>
      <c r="M237" s="238"/>
    </row>
    <row r="238" spans="1:13" ht="27" customHeight="1" x14ac:dyDescent="0.15">
      <c r="A238" s="241"/>
      <c r="B238" s="183"/>
      <c r="C238" s="134"/>
      <c r="D238" s="136"/>
      <c r="E238" s="144"/>
      <c r="F238" s="233"/>
      <c r="G238" s="241"/>
      <c r="H238" s="236"/>
      <c r="I238" s="237"/>
      <c r="J238" s="134"/>
      <c r="K238" s="136"/>
      <c r="L238" s="144"/>
      <c r="M238" s="239"/>
    </row>
    <row r="239" spans="1:13" ht="12.75" customHeight="1" x14ac:dyDescent="0.15">
      <c r="A239" s="241">
        <v>160</v>
      </c>
      <c r="B239" s="183"/>
      <c r="C239" s="69" t="s">
        <v>5</v>
      </c>
      <c r="D239" s="62"/>
      <c r="E239" s="143"/>
      <c r="F239" s="233"/>
      <c r="G239" s="241">
        <v>175</v>
      </c>
      <c r="H239" s="234"/>
      <c r="I239" s="235"/>
      <c r="J239" s="69" t="s">
        <v>5</v>
      </c>
      <c r="K239" s="62"/>
      <c r="L239" s="143"/>
      <c r="M239" s="238"/>
    </row>
    <row r="240" spans="1:13" ht="27" customHeight="1" x14ac:dyDescent="0.15">
      <c r="A240" s="241"/>
      <c r="B240" s="183"/>
      <c r="C240" s="134"/>
      <c r="D240" s="136"/>
      <c r="E240" s="144"/>
      <c r="F240" s="233"/>
      <c r="G240" s="241"/>
      <c r="H240" s="236"/>
      <c r="I240" s="237"/>
      <c r="J240" s="134"/>
      <c r="K240" s="136"/>
      <c r="L240" s="144"/>
      <c r="M240" s="239"/>
    </row>
    <row r="241" spans="1:15" ht="12.75" customHeight="1" x14ac:dyDescent="0.15">
      <c r="A241" s="241">
        <v>161</v>
      </c>
      <c r="B241" s="183"/>
      <c r="C241" s="69" t="s">
        <v>5</v>
      </c>
      <c r="D241" s="62"/>
      <c r="E241" s="143"/>
      <c r="F241" s="233"/>
      <c r="G241" s="241">
        <v>176</v>
      </c>
      <c r="H241" s="234"/>
      <c r="I241" s="235"/>
      <c r="J241" s="69" t="s">
        <v>5</v>
      </c>
      <c r="K241" s="62"/>
      <c r="L241" s="143"/>
      <c r="M241" s="238"/>
    </row>
    <row r="242" spans="1:15" ht="27" customHeight="1" x14ac:dyDescent="0.15">
      <c r="A242" s="241"/>
      <c r="B242" s="183"/>
      <c r="C242" s="134"/>
      <c r="D242" s="136"/>
      <c r="E242" s="144"/>
      <c r="F242" s="233"/>
      <c r="G242" s="241"/>
      <c r="H242" s="236"/>
      <c r="I242" s="237"/>
      <c r="J242" s="134"/>
      <c r="K242" s="136"/>
      <c r="L242" s="144"/>
      <c r="M242" s="239"/>
    </row>
    <row r="243" spans="1:15" ht="12.75" customHeight="1" x14ac:dyDescent="0.15">
      <c r="A243" s="241">
        <v>162</v>
      </c>
      <c r="B243" s="183"/>
      <c r="C243" s="69" t="s">
        <v>5</v>
      </c>
      <c r="D243" s="62"/>
      <c r="E243" s="143"/>
      <c r="F243" s="233"/>
      <c r="G243" s="241">
        <v>177</v>
      </c>
      <c r="H243" s="234"/>
      <c r="I243" s="235"/>
      <c r="J243" s="69" t="s">
        <v>5</v>
      </c>
      <c r="K243" s="62"/>
      <c r="L243" s="143"/>
      <c r="M243" s="238"/>
    </row>
    <row r="244" spans="1:15" ht="27" customHeight="1" x14ac:dyDescent="0.15">
      <c r="A244" s="241"/>
      <c r="B244" s="183"/>
      <c r="C244" s="134"/>
      <c r="D244" s="136"/>
      <c r="E244" s="144"/>
      <c r="F244" s="233"/>
      <c r="G244" s="241"/>
      <c r="H244" s="236"/>
      <c r="I244" s="237"/>
      <c r="J244" s="134"/>
      <c r="K244" s="136"/>
      <c r="L244" s="144"/>
      <c r="M244" s="239"/>
    </row>
    <row r="245" spans="1:15" ht="12.75" customHeight="1" x14ac:dyDescent="0.15">
      <c r="A245" s="241">
        <v>163</v>
      </c>
      <c r="B245" s="183"/>
      <c r="C245" s="69" t="s">
        <v>5</v>
      </c>
      <c r="D245" s="62"/>
      <c r="E245" s="143"/>
      <c r="F245" s="233"/>
      <c r="G245" s="241">
        <v>178</v>
      </c>
      <c r="H245" s="234"/>
      <c r="I245" s="235"/>
      <c r="J245" s="69" t="s">
        <v>5</v>
      </c>
      <c r="K245" s="62"/>
      <c r="L245" s="143"/>
      <c r="M245" s="238"/>
    </row>
    <row r="246" spans="1:15" ht="27" customHeight="1" x14ac:dyDescent="0.15">
      <c r="A246" s="241"/>
      <c r="B246" s="183"/>
      <c r="C246" s="134"/>
      <c r="D246" s="136"/>
      <c r="E246" s="144"/>
      <c r="F246" s="233"/>
      <c r="G246" s="241"/>
      <c r="H246" s="236"/>
      <c r="I246" s="237"/>
      <c r="J246" s="134"/>
      <c r="K246" s="136"/>
      <c r="L246" s="144"/>
      <c r="M246" s="239"/>
    </row>
    <row r="247" spans="1:15" ht="12.75" customHeight="1" x14ac:dyDescent="0.15">
      <c r="A247" s="241">
        <v>164</v>
      </c>
      <c r="B247" s="183"/>
      <c r="C247" s="69" t="s">
        <v>5</v>
      </c>
      <c r="D247" s="62"/>
      <c r="E247" s="143"/>
      <c r="F247" s="233"/>
      <c r="G247" s="241">
        <v>179</v>
      </c>
      <c r="H247" s="234"/>
      <c r="I247" s="235"/>
      <c r="J247" s="69" t="s">
        <v>5</v>
      </c>
      <c r="K247" s="62"/>
      <c r="L247" s="143"/>
      <c r="M247" s="238"/>
    </row>
    <row r="248" spans="1:15" ht="27" customHeight="1" x14ac:dyDescent="0.15">
      <c r="A248" s="241"/>
      <c r="B248" s="183"/>
      <c r="C248" s="134"/>
      <c r="D248" s="136"/>
      <c r="E248" s="144"/>
      <c r="F248" s="233"/>
      <c r="G248" s="241"/>
      <c r="H248" s="236"/>
      <c r="I248" s="237"/>
      <c r="J248" s="134"/>
      <c r="K248" s="136"/>
      <c r="L248" s="144"/>
      <c r="M248" s="239"/>
    </row>
    <row r="249" spans="1:15" ht="12.75" customHeight="1" x14ac:dyDescent="0.15">
      <c r="A249" s="241">
        <v>165</v>
      </c>
      <c r="B249" s="183"/>
      <c r="C249" s="69" t="s">
        <v>5</v>
      </c>
      <c r="D249" s="62"/>
      <c r="E249" s="143"/>
      <c r="F249" s="233"/>
      <c r="G249" s="241">
        <v>180</v>
      </c>
      <c r="H249" s="234"/>
      <c r="I249" s="235"/>
      <c r="J249" s="69" t="s">
        <v>5</v>
      </c>
      <c r="K249" s="62"/>
      <c r="L249" s="143"/>
      <c r="M249" s="238"/>
    </row>
    <row r="250" spans="1:15" ht="27" customHeight="1" x14ac:dyDescent="0.15">
      <c r="A250" s="241"/>
      <c r="B250" s="183"/>
      <c r="C250" s="134"/>
      <c r="D250" s="136"/>
      <c r="E250" s="144"/>
      <c r="F250" s="233"/>
      <c r="G250" s="241"/>
      <c r="H250" s="236"/>
      <c r="I250" s="237"/>
      <c r="J250" s="134"/>
      <c r="K250" s="136"/>
      <c r="L250" s="144"/>
      <c r="M250" s="239"/>
    </row>
    <row r="251" spans="1:15" ht="18" customHeight="1" x14ac:dyDescent="0.15">
      <c r="A251" s="215" t="s">
        <v>32</v>
      </c>
      <c r="B251" s="215"/>
      <c r="C251" s="215"/>
      <c r="D251" s="215"/>
      <c r="E251" s="215"/>
      <c r="F251" s="215"/>
      <c r="G251" s="215"/>
      <c r="H251" s="215"/>
      <c r="I251" s="215"/>
      <c r="J251" s="215"/>
      <c r="K251" s="215"/>
      <c r="L251" s="215"/>
      <c r="M251" s="215"/>
    </row>
    <row r="252" spans="1:15" ht="16.5" customHeight="1" x14ac:dyDescent="0.15">
      <c r="A252" s="22" t="s">
        <v>31</v>
      </c>
      <c r="B252" s="22"/>
      <c r="C252" s="22"/>
      <c r="D252" s="22"/>
      <c r="E252" s="22"/>
      <c r="F252" s="22"/>
      <c r="G252" s="22"/>
      <c r="H252" s="22"/>
      <c r="I252" s="22"/>
      <c r="J252" s="22"/>
      <c r="K252" s="22"/>
      <c r="L252" s="22"/>
      <c r="M252" s="22"/>
    </row>
    <row r="253" spans="1:15" ht="13.5" customHeight="1" x14ac:dyDescent="0.15">
      <c r="A253" s="22"/>
      <c r="B253" s="22"/>
      <c r="C253" s="22"/>
      <c r="D253" s="22"/>
      <c r="E253" s="22"/>
      <c r="F253" s="21"/>
      <c r="G253" s="219" t="s">
        <v>2</v>
      </c>
      <c r="H253" s="220"/>
      <c r="I253" s="221" t="s">
        <v>28</v>
      </c>
      <c r="J253" s="222"/>
      <c r="K253" s="220"/>
      <c r="L253" s="23" t="s">
        <v>27</v>
      </c>
      <c r="M253" s="20"/>
      <c r="N253" s="21"/>
      <c r="O253" s="21"/>
    </row>
    <row r="254" spans="1:15" ht="13.5" customHeight="1" x14ac:dyDescent="0.15">
      <c r="A254" s="30" t="s">
        <v>53</v>
      </c>
      <c r="B254" s="31"/>
      <c r="C254" s="31"/>
      <c r="D254" s="31"/>
      <c r="E254" s="32"/>
      <c r="F254" s="32"/>
      <c r="G254" s="223" t="s">
        <v>23</v>
      </c>
      <c r="H254" s="224"/>
      <c r="I254" s="227" t="s">
        <v>25</v>
      </c>
      <c r="J254" s="228"/>
      <c r="K254" s="34">
        <f>SUMPRODUCT((B221:B250="特進")*(E221:E250="男"))+SUMPRODUCT((H221:I250="特進")*(L221:L250="男"))+K211</f>
        <v>0</v>
      </c>
      <c r="L254" s="229">
        <f>SUM(K254:K255)</f>
        <v>0</v>
      </c>
      <c r="M254" s="20"/>
      <c r="N254" s="21"/>
      <c r="O254" s="21"/>
    </row>
    <row r="255" spans="1:15" ht="13.5" customHeight="1" x14ac:dyDescent="0.15">
      <c r="A255" s="31"/>
      <c r="B255" s="31"/>
      <c r="C255" s="31"/>
      <c r="D255" s="31"/>
      <c r="E255" s="32"/>
      <c r="F255" s="32"/>
      <c r="G255" s="225"/>
      <c r="H255" s="226"/>
      <c r="I255" s="231" t="s">
        <v>26</v>
      </c>
      <c r="J255" s="232"/>
      <c r="K255" s="35">
        <f>SUMPRODUCT((B221:B250="特進")*(E221:E250="女"))+SUMPRODUCT((H221:I250="特進")*(L221:L250="女"))+K212</f>
        <v>0</v>
      </c>
      <c r="L255" s="230"/>
      <c r="M255" s="20"/>
      <c r="N255" s="21"/>
      <c r="O255" s="21"/>
    </row>
    <row r="256" spans="1:15" ht="13.5" customHeight="1" x14ac:dyDescent="0.15">
      <c r="A256" s="31"/>
      <c r="B256" s="31"/>
      <c r="C256" s="31"/>
      <c r="D256" s="31"/>
      <c r="E256" s="32"/>
      <c r="F256" s="32"/>
      <c r="G256" s="223" t="s">
        <v>24</v>
      </c>
      <c r="H256" s="224"/>
      <c r="I256" s="227" t="s">
        <v>25</v>
      </c>
      <c r="J256" s="228"/>
      <c r="K256" s="26">
        <f>SUMPRODUCT((B221:B250="進学")*(E221:E250="男"))+SUMPRODUCT((H221:I250="進学")*(L221:L250="男"))+K213</f>
        <v>0</v>
      </c>
      <c r="L256" s="229">
        <f>SUM(K256:K257)</f>
        <v>0</v>
      </c>
      <c r="M256" s="20"/>
      <c r="N256" s="21"/>
      <c r="O256" s="21"/>
    </row>
    <row r="257" spans="1:16" ht="13.5" customHeight="1" x14ac:dyDescent="0.15">
      <c r="A257" s="31"/>
      <c r="B257" s="31"/>
      <c r="C257" s="31"/>
      <c r="D257" s="31"/>
      <c r="E257" s="32"/>
      <c r="F257" s="32"/>
      <c r="G257" s="225"/>
      <c r="H257" s="226"/>
      <c r="I257" s="231" t="s">
        <v>26</v>
      </c>
      <c r="J257" s="232"/>
      <c r="K257" s="27">
        <f>SUMPRODUCT((B221:B250="進学")*(E221:E250="女"))+SUMPRODUCT((H221:I250="進学")*(L221:L250="女"))+K214</f>
        <v>0</v>
      </c>
      <c r="L257" s="230"/>
      <c r="M257" s="20"/>
      <c r="N257" s="21"/>
      <c r="O257" s="21"/>
    </row>
    <row r="258" spans="1:16" x14ac:dyDescent="0.15">
      <c r="A258" s="31"/>
      <c r="B258" s="31"/>
      <c r="C258" s="31"/>
      <c r="D258" s="31"/>
      <c r="E258" s="32"/>
      <c r="F258" s="32"/>
      <c r="G258" s="216" t="s">
        <v>27</v>
      </c>
      <c r="H258" s="217"/>
      <c r="I258" s="217"/>
      <c r="J258" s="218"/>
      <c r="K258" s="28">
        <f>SUM(K254:K257)</f>
        <v>0</v>
      </c>
      <c r="L258" s="29">
        <f>SUM(L254:L257)</f>
        <v>0</v>
      </c>
      <c r="M258" s="18"/>
      <c r="N258" s="21"/>
      <c r="O258" s="21"/>
    </row>
    <row r="259" spans="1:16" ht="29.25" customHeight="1" x14ac:dyDescent="0.15">
      <c r="A259" s="97" t="s">
        <v>83</v>
      </c>
      <c r="B259" s="97"/>
      <c r="C259" s="97"/>
      <c r="D259" s="97"/>
      <c r="E259" s="97"/>
      <c r="F259" s="97"/>
      <c r="G259" s="97"/>
      <c r="H259" s="97"/>
      <c r="I259" s="97"/>
      <c r="J259" s="90" t="s">
        <v>18</v>
      </c>
      <c r="K259" s="90"/>
      <c r="L259" s="90"/>
      <c r="M259" s="90"/>
      <c r="N259" s="90"/>
      <c r="O259" s="90"/>
      <c r="P259" s="90"/>
    </row>
    <row r="260" spans="1:16" ht="21.75" customHeight="1" x14ac:dyDescent="0.15">
      <c r="A260" s="7"/>
      <c r="B260" s="7"/>
      <c r="C260" s="7"/>
      <c r="D260" s="7"/>
      <c r="E260" s="7"/>
      <c r="F260" s="7"/>
      <c r="G260" s="7"/>
      <c r="H260" s="7"/>
      <c r="I260" s="7"/>
      <c r="J260" s="7"/>
      <c r="K260" s="240" t="str">
        <f>+$K$2</f>
        <v>　　　　令和 ４ 年 １ 月　　日</v>
      </c>
      <c r="L260" s="240"/>
      <c r="M260" s="240"/>
    </row>
    <row r="261" spans="1:16" ht="41.25" customHeight="1" x14ac:dyDescent="0.15">
      <c r="A261" s="208" t="s">
        <v>0</v>
      </c>
      <c r="B261" s="208"/>
      <c r="C261" s="208"/>
      <c r="D261" s="208"/>
      <c r="E261" s="208"/>
      <c r="F261" s="7"/>
      <c r="G261" s="7"/>
      <c r="H261" s="7"/>
      <c r="I261" s="7"/>
      <c r="J261" s="7"/>
      <c r="K261" s="7"/>
      <c r="L261" s="7"/>
      <c r="M261" s="7"/>
    </row>
    <row r="262" spans="1:16" s="4" customFormat="1" ht="41.25" customHeight="1" x14ac:dyDescent="0.15">
      <c r="A262" s="15"/>
      <c r="B262" s="99" t="str">
        <f>IF($B$4=0," ",$B$4)</f>
        <v xml:space="preserve"> </v>
      </c>
      <c r="C262" s="99"/>
      <c r="D262" s="99"/>
      <c r="E262" s="99"/>
      <c r="F262" s="49" t="s">
        <v>15</v>
      </c>
      <c r="G262" s="48"/>
      <c r="H262" s="48" t="s">
        <v>12</v>
      </c>
      <c r="I262" s="99" t="str">
        <f>IF($I$4=0," ",$I$4)</f>
        <v xml:space="preserve"> </v>
      </c>
      <c r="J262" s="99"/>
      <c r="K262" s="99"/>
      <c r="L262" s="36" t="s">
        <v>17</v>
      </c>
      <c r="M262" s="16"/>
    </row>
    <row r="263" spans="1:16" s="5" customFormat="1" ht="33" customHeight="1" x14ac:dyDescent="0.15">
      <c r="A263" s="1" t="s">
        <v>1</v>
      </c>
      <c r="B263" s="1" t="s">
        <v>2</v>
      </c>
      <c r="C263" s="91" t="s">
        <v>13</v>
      </c>
      <c r="D263" s="93"/>
      <c r="E263" s="17" t="s">
        <v>3</v>
      </c>
      <c r="F263" s="1" t="s">
        <v>21</v>
      </c>
      <c r="G263" s="1" t="s">
        <v>1</v>
      </c>
      <c r="H263" s="91" t="s">
        <v>2</v>
      </c>
      <c r="I263" s="93"/>
      <c r="J263" s="91" t="s">
        <v>13</v>
      </c>
      <c r="K263" s="93"/>
      <c r="L263" s="17" t="s">
        <v>3</v>
      </c>
      <c r="M263" s="1" t="s">
        <v>21</v>
      </c>
    </row>
    <row r="264" spans="1:16" ht="12.75" customHeight="1" x14ac:dyDescent="0.15">
      <c r="A264" s="241">
        <v>181</v>
      </c>
      <c r="B264" s="183"/>
      <c r="C264" s="69" t="s">
        <v>5</v>
      </c>
      <c r="D264" s="62"/>
      <c r="E264" s="143"/>
      <c r="F264" s="233"/>
      <c r="G264" s="241">
        <v>196</v>
      </c>
      <c r="H264" s="234"/>
      <c r="I264" s="235"/>
      <c r="J264" s="69" t="s">
        <v>5</v>
      </c>
      <c r="K264" s="62"/>
      <c r="L264" s="143"/>
      <c r="M264" s="238"/>
    </row>
    <row r="265" spans="1:16" ht="27" customHeight="1" x14ac:dyDescent="0.15">
      <c r="A265" s="241"/>
      <c r="B265" s="183"/>
      <c r="C265" s="134"/>
      <c r="D265" s="136"/>
      <c r="E265" s="144"/>
      <c r="F265" s="233"/>
      <c r="G265" s="241"/>
      <c r="H265" s="236"/>
      <c r="I265" s="237"/>
      <c r="J265" s="134"/>
      <c r="K265" s="136"/>
      <c r="L265" s="144"/>
      <c r="M265" s="239"/>
    </row>
    <row r="266" spans="1:16" ht="12.75" customHeight="1" x14ac:dyDescent="0.15">
      <c r="A266" s="241">
        <v>182</v>
      </c>
      <c r="B266" s="183"/>
      <c r="C266" s="69" t="s">
        <v>5</v>
      </c>
      <c r="D266" s="62"/>
      <c r="E266" s="143"/>
      <c r="F266" s="233"/>
      <c r="G266" s="241">
        <v>197</v>
      </c>
      <c r="H266" s="234"/>
      <c r="I266" s="235"/>
      <c r="J266" s="69" t="s">
        <v>5</v>
      </c>
      <c r="K266" s="62"/>
      <c r="L266" s="143"/>
      <c r="M266" s="238"/>
    </row>
    <row r="267" spans="1:16" ht="27" customHeight="1" x14ac:dyDescent="0.15">
      <c r="A267" s="241"/>
      <c r="B267" s="183"/>
      <c r="C267" s="134"/>
      <c r="D267" s="136"/>
      <c r="E267" s="144"/>
      <c r="F267" s="233"/>
      <c r="G267" s="241"/>
      <c r="H267" s="236"/>
      <c r="I267" s="237"/>
      <c r="J267" s="134"/>
      <c r="K267" s="136"/>
      <c r="L267" s="144"/>
      <c r="M267" s="239"/>
    </row>
    <row r="268" spans="1:16" ht="12.75" customHeight="1" x14ac:dyDescent="0.15">
      <c r="A268" s="241">
        <v>183</v>
      </c>
      <c r="B268" s="183"/>
      <c r="C268" s="69" t="s">
        <v>5</v>
      </c>
      <c r="D268" s="62"/>
      <c r="E268" s="143"/>
      <c r="F268" s="233"/>
      <c r="G268" s="241">
        <v>198</v>
      </c>
      <c r="H268" s="234"/>
      <c r="I268" s="235"/>
      <c r="J268" s="69" t="s">
        <v>5</v>
      </c>
      <c r="K268" s="62"/>
      <c r="L268" s="143"/>
      <c r="M268" s="238"/>
    </row>
    <row r="269" spans="1:16" ht="27" customHeight="1" x14ac:dyDescent="0.15">
      <c r="A269" s="241"/>
      <c r="B269" s="183"/>
      <c r="C269" s="134"/>
      <c r="D269" s="136"/>
      <c r="E269" s="144"/>
      <c r="F269" s="233"/>
      <c r="G269" s="241"/>
      <c r="H269" s="236"/>
      <c r="I269" s="237"/>
      <c r="J269" s="134"/>
      <c r="K269" s="136"/>
      <c r="L269" s="144"/>
      <c r="M269" s="239"/>
    </row>
    <row r="270" spans="1:16" ht="12.75" customHeight="1" x14ac:dyDescent="0.15">
      <c r="A270" s="241">
        <v>184</v>
      </c>
      <c r="B270" s="183"/>
      <c r="C270" s="69" t="s">
        <v>5</v>
      </c>
      <c r="D270" s="62"/>
      <c r="E270" s="143"/>
      <c r="F270" s="233"/>
      <c r="G270" s="241">
        <v>199</v>
      </c>
      <c r="H270" s="234"/>
      <c r="I270" s="235"/>
      <c r="J270" s="69" t="s">
        <v>5</v>
      </c>
      <c r="K270" s="62"/>
      <c r="L270" s="143"/>
      <c r="M270" s="238"/>
    </row>
    <row r="271" spans="1:16" ht="27" customHeight="1" x14ac:dyDescent="0.15">
      <c r="A271" s="241"/>
      <c r="B271" s="183"/>
      <c r="C271" s="134"/>
      <c r="D271" s="136"/>
      <c r="E271" s="144"/>
      <c r="F271" s="233"/>
      <c r="G271" s="241"/>
      <c r="H271" s="236"/>
      <c r="I271" s="237"/>
      <c r="J271" s="134"/>
      <c r="K271" s="136"/>
      <c r="L271" s="144"/>
      <c r="M271" s="239"/>
    </row>
    <row r="272" spans="1:16" ht="12.75" customHeight="1" x14ac:dyDescent="0.15">
      <c r="A272" s="241">
        <v>185</v>
      </c>
      <c r="B272" s="183"/>
      <c r="C272" s="69" t="s">
        <v>5</v>
      </c>
      <c r="D272" s="62"/>
      <c r="E272" s="143"/>
      <c r="F272" s="233"/>
      <c r="G272" s="241">
        <v>200</v>
      </c>
      <c r="H272" s="234"/>
      <c r="I272" s="235"/>
      <c r="J272" s="69" t="s">
        <v>5</v>
      </c>
      <c r="K272" s="62"/>
      <c r="L272" s="143"/>
      <c r="M272" s="238"/>
    </row>
    <row r="273" spans="1:13" ht="27" customHeight="1" x14ac:dyDescent="0.15">
      <c r="A273" s="241"/>
      <c r="B273" s="183"/>
      <c r="C273" s="134"/>
      <c r="D273" s="136"/>
      <c r="E273" s="144"/>
      <c r="F273" s="233"/>
      <c r="G273" s="241"/>
      <c r="H273" s="236"/>
      <c r="I273" s="237"/>
      <c r="J273" s="134"/>
      <c r="K273" s="136"/>
      <c r="L273" s="144"/>
      <c r="M273" s="239"/>
    </row>
    <row r="274" spans="1:13" ht="12.75" customHeight="1" x14ac:dyDescent="0.15">
      <c r="A274" s="241">
        <v>186</v>
      </c>
      <c r="B274" s="183"/>
      <c r="C274" s="69" t="s">
        <v>5</v>
      </c>
      <c r="D274" s="62"/>
      <c r="E274" s="143"/>
      <c r="F274" s="233"/>
      <c r="G274" s="241">
        <v>201</v>
      </c>
      <c r="H274" s="234"/>
      <c r="I274" s="235"/>
      <c r="J274" s="69" t="s">
        <v>5</v>
      </c>
      <c r="K274" s="62"/>
      <c r="L274" s="143"/>
      <c r="M274" s="238"/>
    </row>
    <row r="275" spans="1:13" ht="27" customHeight="1" x14ac:dyDescent="0.15">
      <c r="A275" s="241"/>
      <c r="B275" s="183"/>
      <c r="C275" s="134"/>
      <c r="D275" s="136"/>
      <c r="E275" s="144"/>
      <c r="F275" s="233"/>
      <c r="G275" s="241"/>
      <c r="H275" s="236"/>
      <c r="I275" s="237"/>
      <c r="J275" s="134"/>
      <c r="K275" s="136"/>
      <c r="L275" s="144"/>
      <c r="M275" s="239"/>
    </row>
    <row r="276" spans="1:13" ht="12.75" customHeight="1" x14ac:dyDescent="0.15">
      <c r="A276" s="241">
        <v>187</v>
      </c>
      <c r="B276" s="183"/>
      <c r="C276" s="69" t="s">
        <v>5</v>
      </c>
      <c r="D276" s="62"/>
      <c r="E276" s="143"/>
      <c r="F276" s="233"/>
      <c r="G276" s="241">
        <v>202</v>
      </c>
      <c r="H276" s="234"/>
      <c r="I276" s="235"/>
      <c r="J276" s="69" t="s">
        <v>5</v>
      </c>
      <c r="K276" s="62"/>
      <c r="L276" s="143"/>
      <c r="M276" s="238"/>
    </row>
    <row r="277" spans="1:13" ht="27" customHeight="1" x14ac:dyDescent="0.15">
      <c r="A277" s="241"/>
      <c r="B277" s="183"/>
      <c r="C277" s="134"/>
      <c r="D277" s="136"/>
      <c r="E277" s="144"/>
      <c r="F277" s="233"/>
      <c r="G277" s="241"/>
      <c r="H277" s="236"/>
      <c r="I277" s="237"/>
      <c r="J277" s="134"/>
      <c r="K277" s="136"/>
      <c r="L277" s="144"/>
      <c r="M277" s="239"/>
    </row>
    <row r="278" spans="1:13" ht="12.75" customHeight="1" x14ac:dyDescent="0.15">
      <c r="A278" s="241">
        <v>188</v>
      </c>
      <c r="B278" s="183"/>
      <c r="C278" s="69" t="s">
        <v>5</v>
      </c>
      <c r="D278" s="62"/>
      <c r="E278" s="143"/>
      <c r="F278" s="233"/>
      <c r="G278" s="241">
        <v>203</v>
      </c>
      <c r="H278" s="234"/>
      <c r="I278" s="235"/>
      <c r="J278" s="69" t="s">
        <v>5</v>
      </c>
      <c r="K278" s="62"/>
      <c r="L278" s="143"/>
      <c r="M278" s="238"/>
    </row>
    <row r="279" spans="1:13" ht="27" customHeight="1" x14ac:dyDescent="0.15">
      <c r="A279" s="241"/>
      <c r="B279" s="183"/>
      <c r="C279" s="134"/>
      <c r="D279" s="136"/>
      <c r="E279" s="144"/>
      <c r="F279" s="233"/>
      <c r="G279" s="241"/>
      <c r="H279" s="236"/>
      <c r="I279" s="237"/>
      <c r="J279" s="134"/>
      <c r="K279" s="136"/>
      <c r="L279" s="144"/>
      <c r="M279" s="239"/>
    </row>
    <row r="280" spans="1:13" ht="12.75" customHeight="1" x14ac:dyDescent="0.15">
      <c r="A280" s="241">
        <v>189</v>
      </c>
      <c r="B280" s="183"/>
      <c r="C280" s="69" t="s">
        <v>5</v>
      </c>
      <c r="D280" s="62"/>
      <c r="E280" s="143"/>
      <c r="F280" s="233"/>
      <c r="G280" s="241">
        <v>204</v>
      </c>
      <c r="H280" s="234"/>
      <c r="I280" s="235"/>
      <c r="J280" s="69" t="s">
        <v>5</v>
      </c>
      <c r="K280" s="62"/>
      <c r="L280" s="143"/>
      <c r="M280" s="238"/>
    </row>
    <row r="281" spans="1:13" ht="27" customHeight="1" x14ac:dyDescent="0.15">
      <c r="A281" s="241"/>
      <c r="B281" s="183"/>
      <c r="C281" s="134"/>
      <c r="D281" s="136"/>
      <c r="E281" s="144"/>
      <c r="F281" s="233"/>
      <c r="G281" s="241"/>
      <c r="H281" s="236"/>
      <c r="I281" s="237"/>
      <c r="J281" s="134"/>
      <c r="K281" s="136"/>
      <c r="L281" s="144"/>
      <c r="M281" s="239"/>
    </row>
    <row r="282" spans="1:13" ht="12.75" customHeight="1" x14ac:dyDescent="0.15">
      <c r="A282" s="241">
        <v>190</v>
      </c>
      <c r="B282" s="183"/>
      <c r="C282" s="69" t="s">
        <v>5</v>
      </c>
      <c r="D282" s="62"/>
      <c r="E282" s="143"/>
      <c r="F282" s="233"/>
      <c r="G282" s="241">
        <v>205</v>
      </c>
      <c r="H282" s="234"/>
      <c r="I282" s="235"/>
      <c r="J282" s="69" t="s">
        <v>5</v>
      </c>
      <c r="K282" s="62"/>
      <c r="L282" s="143"/>
      <c r="M282" s="238"/>
    </row>
    <row r="283" spans="1:13" ht="27" customHeight="1" x14ac:dyDescent="0.15">
      <c r="A283" s="241"/>
      <c r="B283" s="183"/>
      <c r="C283" s="134"/>
      <c r="D283" s="136"/>
      <c r="E283" s="144"/>
      <c r="F283" s="233"/>
      <c r="G283" s="241"/>
      <c r="H283" s="236"/>
      <c r="I283" s="237"/>
      <c r="J283" s="134"/>
      <c r="K283" s="136"/>
      <c r="L283" s="144"/>
      <c r="M283" s="239"/>
    </row>
    <row r="284" spans="1:13" ht="12.75" customHeight="1" x14ac:dyDescent="0.15">
      <c r="A284" s="241">
        <v>191</v>
      </c>
      <c r="B284" s="183"/>
      <c r="C284" s="69" t="s">
        <v>5</v>
      </c>
      <c r="D284" s="62"/>
      <c r="E284" s="143"/>
      <c r="F284" s="233"/>
      <c r="G284" s="241">
        <v>206</v>
      </c>
      <c r="H284" s="234"/>
      <c r="I284" s="235"/>
      <c r="J284" s="69" t="s">
        <v>5</v>
      </c>
      <c r="K284" s="62"/>
      <c r="L284" s="143"/>
      <c r="M284" s="238"/>
    </row>
    <row r="285" spans="1:13" ht="27" customHeight="1" x14ac:dyDescent="0.15">
      <c r="A285" s="241"/>
      <c r="B285" s="183"/>
      <c r="C285" s="134"/>
      <c r="D285" s="136"/>
      <c r="E285" s="144"/>
      <c r="F285" s="233"/>
      <c r="G285" s="241"/>
      <c r="H285" s="236"/>
      <c r="I285" s="237"/>
      <c r="J285" s="134"/>
      <c r="K285" s="136"/>
      <c r="L285" s="144"/>
      <c r="M285" s="239"/>
    </row>
    <row r="286" spans="1:13" ht="12.75" customHeight="1" x14ac:dyDescent="0.15">
      <c r="A286" s="241">
        <v>192</v>
      </c>
      <c r="B286" s="183"/>
      <c r="C286" s="69" t="s">
        <v>5</v>
      </c>
      <c r="D286" s="62"/>
      <c r="E286" s="143"/>
      <c r="F286" s="233"/>
      <c r="G286" s="241">
        <v>207</v>
      </c>
      <c r="H286" s="234"/>
      <c r="I286" s="235"/>
      <c r="J286" s="69" t="s">
        <v>5</v>
      </c>
      <c r="K286" s="62"/>
      <c r="L286" s="143"/>
      <c r="M286" s="238"/>
    </row>
    <row r="287" spans="1:13" ht="27" customHeight="1" x14ac:dyDescent="0.15">
      <c r="A287" s="241"/>
      <c r="B287" s="183"/>
      <c r="C287" s="134"/>
      <c r="D287" s="136"/>
      <c r="E287" s="144"/>
      <c r="F287" s="233"/>
      <c r="G287" s="241"/>
      <c r="H287" s="236"/>
      <c r="I287" s="237"/>
      <c r="J287" s="134"/>
      <c r="K287" s="136"/>
      <c r="L287" s="144"/>
      <c r="M287" s="239"/>
    </row>
    <row r="288" spans="1:13" ht="12.75" customHeight="1" x14ac:dyDescent="0.15">
      <c r="A288" s="241">
        <v>193</v>
      </c>
      <c r="B288" s="183"/>
      <c r="C288" s="69" t="s">
        <v>5</v>
      </c>
      <c r="D288" s="62"/>
      <c r="E288" s="143"/>
      <c r="F288" s="233"/>
      <c r="G288" s="241">
        <v>208</v>
      </c>
      <c r="H288" s="234"/>
      <c r="I288" s="235"/>
      <c r="J288" s="69" t="s">
        <v>5</v>
      </c>
      <c r="K288" s="62"/>
      <c r="L288" s="143"/>
      <c r="M288" s="238"/>
    </row>
    <row r="289" spans="1:16" ht="27" customHeight="1" x14ac:dyDescent="0.15">
      <c r="A289" s="241"/>
      <c r="B289" s="183"/>
      <c r="C289" s="134"/>
      <c r="D289" s="136"/>
      <c r="E289" s="144"/>
      <c r="F289" s="233"/>
      <c r="G289" s="241"/>
      <c r="H289" s="236"/>
      <c r="I289" s="237"/>
      <c r="J289" s="134"/>
      <c r="K289" s="136"/>
      <c r="L289" s="144"/>
      <c r="M289" s="239"/>
    </row>
    <row r="290" spans="1:16" ht="12.75" customHeight="1" x14ac:dyDescent="0.15">
      <c r="A290" s="241">
        <v>194</v>
      </c>
      <c r="B290" s="183"/>
      <c r="C290" s="69" t="s">
        <v>5</v>
      </c>
      <c r="D290" s="62"/>
      <c r="E290" s="143"/>
      <c r="F290" s="233"/>
      <c r="G290" s="241">
        <v>209</v>
      </c>
      <c r="H290" s="234"/>
      <c r="I290" s="235"/>
      <c r="J290" s="69" t="s">
        <v>5</v>
      </c>
      <c r="K290" s="62"/>
      <c r="L290" s="143"/>
      <c r="M290" s="238"/>
    </row>
    <row r="291" spans="1:16" ht="27" customHeight="1" x14ac:dyDescent="0.15">
      <c r="A291" s="241"/>
      <c r="B291" s="183"/>
      <c r="C291" s="134"/>
      <c r="D291" s="136"/>
      <c r="E291" s="144"/>
      <c r="F291" s="233"/>
      <c r="G291" s="241"/>
      <c r="H291" s="236"/>
      <c r="I291" s="237"/>
      <c r="J291" s="134"/>
      <c r="K291" s="136"/>
      <c r="L291" s="144"/>
      <c r="M291" s="239"/>
    </row>
    <row r="292" spans="1:16" ht="12.75" customHeight="1" x14ac:dyDescent="0.15">
      <c r="A292" s="241">
        <v>195</v>
      </c>
      <c r="B292" s="183"/>
      <c r="C292" s="69" t="s">
        <v>5</v>
      </c>
      <c r="D292" s="62"/>
      <c r="E292" s="143"/>
      <c r="F292" s="233"/>
      <c r="G292" s="241">
        <v>210</v>
      </c>
      <c r="H292" s="234"/>
      <c r="I292" s="235"/>
      <c r="J292" s="69" t="s">
        <v>5</v>
      </c>
      <c r="K292" s="62"/>
      <c r="L292" s="143"/>
      <c r="M292" s="238"/>
    </row>
    <row r="293" spans="1:16" ht="27" customHeight="1" x14ac:dyDescent="0.15">
      <c r="A293" s="241"/>
      <c r="B293" s="183"/>
      <c r="C293" s="134"/>
      <c r="D293" s="136"/>
      <c r="E293" s="144"/>
      <c r="F293" s="233"/>
      <c r="G293" s="241"/>
      <c r="H293" s="236"/>
      <c r="I293" s="237"/>
      <c r="J293" s="134"/>
      <c r="K293" s="136"/>
      <c r="L293" s="144"/>
      <c r="M293" s="239"/>
    </row>
    <row r="294" spans="1:16" ht="18" customHeight="1" x14ac:dyDescent="0.15">
      <c r="A294" s="215" t="s">
        <v>32</v>
      </c>
      <c r="B294" s="215"/>
      <c r="C294" s="215"/>
      <c r="D294" s="215"/>
      <c r="E294" s="215"/>
      <c r="F294" s="215"/>
      <c r="G294" s="215"/>
      <c r="H294" s="215"/>
      <c r="I294" s="215"/>
      <c r="J294" s="215"/>
      <c r="K294" s="215"/>
      <c r="L294" s="215"/>
      <c r="M294" s="215"/>
    </row>
    <row r="295" spans="1:16" ht="16.5" customHeight="1" x14ac:dyDescent="0.15">
      <c r="A295" s="22" t="s">
        <v>31</v>
      </c>
      <c r="B295" s="22"/>
      <c r="C295" s="22"/>
      <c r="D295" s="22"/>
      <c r="E295" s="22"/>
      <c r="F295" s="22"/>
      <c r="G295" s="22"/>
      <c r="H295" s="22"/>
      <c r="I295" s="22"/>
      <c r="J295" s="22"/>
      <c r="K295" s="22"/>
      <c r="L295" s="22"/>
      <c r="M295" s="22"/>
    </row>
    <row r="296" spans="1:16" ht="13.5" customHeight="1" x14ac:dyDescent="0.15">
      <c r="A296" s="22"/>
      <c r="B296" s="22"/>
      <c r="C296" s="22"/>
      <c r="D296" s="22"/>
      <c r="E296" s="22"/>
      <c r="F296" s="21"/>
      <c r="G296" s="219" t="s">
        <v>2</v>
      </c>
      <c r="H296" s="220"/>
      <c r="I296" s="221" t="s">
        <v>28</v>
      </c>
      <c r="J296" s="222"/>
      <c r="K296" s="220"/>
      <c r="L296" s="23" t="s">
        <v>27</v>
      </c>
      <c r="M296" s="20"/>
      <c r="N296" s="21"/>
      <c r="O296" s="21"/>
    </row>
    <row r="297" spans="1:16" ht="13.5" customHeight="1" x14ac:dyDescent="0.15">
      <c r="A297" s="30" t="s">
        <v>53</v>
      </c>
      <c r="B297" s="31"/>
      <c r="C297" s="31"/>
      <c r="D297" s="31"/>
      <c r="E297" s="32"/>
      <c r="F297" s="32"/>
      <c r="G297" s="223" t="s">
        <v>23</v>
      </c>
      <c r="H297" s="224"/>
      <c r="I297" s="227" t="s">
        <v>25</v>
      </c>
      <c r="J297" s="228"/>
      <c r="K297" s="34">
        <f>SUMPRODUCT((B264:B293="特進")*(E264:E293="男"))+SUMPRODUCT((H264:I293="特進")*(L264:L293="男"))+K254</f>
        <v>0</v>
      </c>
      <c r="L297" s="229">
        <f>SUM(K297:K298)</f>
        <v>0</v>
      </c>
      <c r="M297" s="20"/>
      <c r="N297" s="21"/>
      <c r="O297" s="21"/>
    </row>
    <row r="298" spans="1:16" ht="13.5" customHeight="1" x14ac:dyDescent="0.15">
      <c r="A298" s="31"/>
      <c r="B298" s="31"/>
      <c r="C298" s="31"/>
      <c r="D298" s="31"/>
      <c r="E298" s="32"/>
      <c r="F298" s="32"/>
      <c r="G298" s="225"/>
      <c r="H298" s="226"/>
      <c r="I298" s="231" t="s">
        <v>26</v>
      </c>
      <c r="J298" s="232"/>
      <c r="K298" s="35">
        <f>SUMPRODUCT((B264:B293="特進")*(E264:E293="女"))+SUMPRODUCT((H264:I293="特進")*(L264:L293="女"))+K255</f>
        <v>0</v>
      </c>
      <c r="L298" s="230"/>
      <c r="M298" s="20"/>
      <c r="N298" s="21"/>
      <c r="O298" s="21"/>
    </row>
    <row r="299" spans="1:16" ht="13.5" customHeight="1" x14ac:dyDescent="0.15">
      <c r="A299" s="31"/>
      <c r="B299" s="31"/>
      <c r="C299" s="31"/>
      <c r="D299" s="31"/>
      <c r="E299" s="32"/>
      <c r="F299" s="32"/>
      <c r="G299" s="223" t="s">
        <v>24</v>
      </c>
      <c r="H299" s="224"/>
      <c r="I299" s="227" t="s">
        <v>25</v>
      </c>
      <c r="J299" s="228"/>
      <c r="K299" s="26">
        <f>SUMPRODUCT((B264:B293="進学")*(E264:E293="男"))+SUMPRODUCT((H264:I293="進学")*(L264:L293="男"))+K256</f>
        <v>0</v>
      </c>
      <c r="L299" s="229">
        <f>SUM(K299:K300)</f>
        <v>0</v>
      </c>
      <c r="M299" s="20"/>
      <c r="N299" s="21"/>
      <c r="O299" s="21"/>
    </row>
    <row r="300" spans="1:16" ht="13.5" customHeight="1" x14ac:dyDescent="0.15">
      <c r="A300" s="31"/>
      <c r="B300" s="31"/>
      <c r="C300" s="31"/>
      <c r="D300" s="31"/>
      <c r="E300" s="32"/>
      <c r="F300" s="32"/>
      <c r="G300" s="225"/>
      <c r="H300" s="226"/>
      <c r="I300" s="231" t="s">
        <v>26</v>
      </c>
      <c r="J300" s="232"/>
      <c r="K300" s="27">
        <f>SUMPRODUCT((B264:B293="進学")*(E264:E293="女"))+SUMPRODUCT((H264:I293="進学")*(L264:L293="女"))+K257</f>
        <v>0</v>
      </c>
      <c r="L300" s="230"/>
      <c r="M300" s="20"/>
      <c r="N300" s="21"/>
      <c r="O300" s="21"/>
    </row>
    <row r="301" spans="1:16" x14ac:dyDescent="0.15">
      <c r="A301" s="31"/>
      <c r="B301" s="31"/>
      <c r="C301" s="31"/>
      <c r="D301" s="31"/>
      <c r="E301" s="32"/>
      <c r="F301" s="32"/>
      <c r="G301" s="216" t="s">
        <v>27</v>
      </c>
      <c r="H301" s="217"/>
      <c r="I301" s="217"/>
      <c r="J301" s="218"/>
      <c r="K301" s="28">
        <f>SUM(K297:K300)</f>
        <v>0</v>
      </c>
      <c r="L301" s="29">
        <f>SUM(L297:L300)</f>
        <v>0</v>
      </c>
      <c r="M301" s="18"/>
      <c r="N301" s="21"/>
      <c r="O301" s="21"/>
    </row>
    <row r="302" spans="1:16" ht="29.25" customHeight="1" x14ac:dyDescent="0.15">
      <c r="A302" s="97" t="s">
        <v>83</v>
      </c>
      <c r="B302" s="97"/>
      <c r="C302" s="97"/>
      <c r="D302" s="97"/>
      <c r="E302" s="97"/>
      <c r="F302" s="97"/>
      <c r="G302" s="97"/>
      <c r="H302" s="97"/>
      <c r="I302" s="97"/>
      <c r="J302" s="90" t="s">
        <v>18</v>
      </c>
      <c r="K302" s="90"/>
      <c r="L302" s="90"/>
      <c r="M302" s="90"/>
      <c r="N302" s="90"/>
      <c r="O302" s="90"/>
      <c r="P302" s="90"/>
    </row>
    <row r="303" spans="1:16" ht="21.75" customHeight="1" x14ac:dyDescent="0.15">
      <c r="A303" s="7"/>
      <c r="B303" s="7"/>
      <c r="C303" s="7"/>
      <c r="D303" s="7"/>
      <c r="E303" s="7"/>
      <c r="F303" s="7"/>
      <c r="G303" s="7"/>
      <c r="H303" s="7"/>
      <c r="I303" s="7"/>
      <c r="J303" s="7"/>
      <c r="K303" s="240" t="str">
        <f>+$K$2</f>
        <v>　　　　令和 ４ 年 １ 月　　日</v>
      </c>
      <c r="L303" s="240"/>
      <c r="M303" s="240"/>
    </row>
    <row r="304" spans="1:16" ht="41.25" customHeight="1" x14ac:dyDescent="0.15">
      <c r="A304" s="208" t="s">
        <v>0</v>
      </c>
      <c r="B304" s="208"/>
      <c r="C304" s="208"/>
      <c r="D304" s="208"/>
      <c r="E304" s="208"/>
      <c r="F304" s="7"/>
      <c r="G304" s="7"/>
      <c r="H304" s="7"/>
      <c r="I304" s="7"/>
      <c r="J304" s="7"/>
      <c r="K304" s="7"/>
      <c r="L304" s="7"/>
      <c r="M304" s="7"/>
    </row>
    <row r="305" spans="1:13" s="4" customFormat="1" ht="41.25" customHeight="1" x14ac:dyDescent="0.15">
      <c r="A305" s="15"/>
      <c r="B305" s="99" t="str">
        <f>IF($B$4=0," ",$B$4)</f>
        <v xml:space="preserve"> </v>
      </c>
      <c r="C305" s="99"/>
      <c r="D305" s="99"/>
      <c r="E305" s="99"/>
      <c r="F305" s="49" t="s">
        <v>15</v>
      </c>
      <c r="G305" s="48"/>
      <c r="H305" s="48" t="s">
        <v>12</v>
      </c>
      <c r="I305" s="99" t="str">
        <f>IF($I$4=0," ",$I$4)</f>
        <v xml:space="preserve"> </v>
      </c>
      <c r="J305" s="99"/>
      <c r="K305" s="99"/>
      <c r="L305" s="36" t="s">
        <v>17</v>
      </c>
      <c r="M305" s="16"/>
    </row>
    <row r="306" spans="1:13" s="5" customFormat="1" ht="33" customHeight="1" x14ac:dyDescent="0.15">
      <c r="A306" s="1" t="s">
        <v>1</v>
      </c>
      <c r="B306" s="1" t="s">
        <v>2</v>
      </c>
      <c r="C306" s="91" t="s">
        <v>13</v>
      </c>
      <c r="D306" s="93"/>
      <c r="E306" s="17" t="s">
        <v>3</v>
      </c>
      <c r="F306" s="1" t="s">
        <v>21</v>
      </c>
      <c r="G306" s="1" t="s">
        <v>1</v>
      </c>
      <c r="H306" s="91" t="s">
        <v>2</v>
      </c>
      <c r="I306" s="93"/>
      <c r="J306" s="91" t="s">
        <v>13</v>
      </c>
      <c r="K306" s="93"/>
      <c r="L306" s="17" t="s">
        <v>3</v>
      </c>
      <c r="M306" s="1" t="s">
        <v>21</v>
      </c>
    </row>
    <row r="307" spans="1:13" ht="12.75" customHeight="1" x14ac:dyDescent="0.15">
      <c r="A307" s="241">
        <v>211</v>
      </c>
      <c r="B307" s="183"/>
      <c r="C307" s="69" t="s">
        <v>5</v>
      </c>
      <c r="D307" s="62"/>
      <c r="E307" s="143"/>
      <c r="F307" s="233"/>
      <c r="G307" s="241">
        <v>226</v>
      </c>
      <c r="H307" s="234"/>
      <c r="I307" s="235"/>
      <c r="J307" s="69" t="s">
        <v>5</v>
      </c>
      <c r="K307" s="62"/>
      <c r="L307" s="143"/>
      <c r="M307" s="238"/>
    </row>
    <row r="308" spans="1:13" ht="27" customHeight="1" x14ac:dyDescent="0.15">
      <c r="A308" s="241"/>
      <c r="B308" s="183"/>
      <c r="C308" s="134"/>
      <c r="D308" s="136"/>
      <c r="E308" s="144"/>
      <c r="F308" s="233"/>
      <c r="G308" s="241"/>
      <c r="H308" s="236"/>
      <c r="I308" s="237"/>
      <c r="J308" s="134"/>
      <c r="K308" s="136"/>
      <c r="L308" s="144"/>
      <c r="M308" s="239"/>
    </row>
    <row r="309" spans="1:13" ht="12.75" customHeight="1" x14ac:dyDescent="0.15">
      <c r="A309" s="241">
        <v>212</v>
      </c>
      <c r="B309" s="183"/>
      <c r="C309" s="69" t="s">
        <v>5</v>
      </c>
      <c r="D309" s="62"/>
      <c r="E309" s="143"/>
      <c r="F309" s="233"/>
      <c r="G309" s="241">
        <v>227</v>
      </c>
      <c r="H309" s="234"/>
      <c r="I309" s="235"/>
      <c r="J309" s="69" t="s">
        <v>5</v>
      </c>
      <c r="K309" s="62"/>
      <c r="L309" s="143"/>
      <c r="M309" s="238"/>
    </row>
    <row r="310" spans="1:13" ht="27" customHeight="1" x14ac:dyDescent="0.15">
      <c r="A310" s="241"/>
      <c r="B310" s="183"/>
      <c r="C310" s="134"/>
      <c r="D310" s="136"/>
      <c r="E310" s="144"/>
      <c r="F310" s="233"/>
      <c r="G310" s="241"/>
      <c r="H310" s="236"/>
      <c r="I310" s="237"/>
      <c r="J310" s="134"/>
      <c r="K310" s="136"/>
      <c r="L310" s="144"/>
      <c r="M310" s="239"/>
    </row>
    <row r="311" spans="1:13" ht="12.75" customHeight="1" x14ac:dyDescent="0.15">
      <c r="A311" s="241">
        <v>213</v>
      </c>
      <c r="B311" s="183"/>
      <c r="C311" s="69" t="s">
        <v>5</v>
      </c>
      <c r="D311" s="62"/>
      <c r="E311" s="143"/>
      <c r="F311" s="233"/>
      <c r="G311" s="241">
        <v>228</v>
      </c>
      <c r="H311" s="234"/>
      <c r="I311" s="235"/>
      <c r="J311" s="69" t="s">
        <v>5</v>
      </c>
      <c r="K311" s="62"/>
      <c r="L311" s="143"/>
      <c r="M311" s="238"/>
    </row>
    <row r="312" spans="1:13" ht="27" customHeight="1" x14ac:dyDescent="0.15">
      <c r="A312" s="241"/>
      <c r="B312" s="183"/>
      <c r="C312" s="134"/>
      <c r="D312" s="136"/>
      <c r="E312" s="144"/>
      <c r="F312" s="233"/>
      <c r="G312" s="241"/>
      <c r="H312" s="236"/>
      <c r="I312" s="237"/>
      <c r="J312" s="134"/>
      <c r="K312" s="136"/>
      <c r="L312" s="144"/>
      <c r="M312" s="239"/>
    </row>
    <row r="313" spans="1:13" ht="12.75" customHeight="1" x14ac:dyDescent="0.15">
      <c r="A313" s="241">
        <v>214</v>
      </c>
      <c r="B313" s="183"/>
      <c r="C313" s="69" t="s">
        <v>5</v>
      </c>
      <c r="D313" s="62"/>
      <c r="E313" s="143"/>
      <c r="F313" s="233"/>
      <c r="G313" s="241">
        <v>229</v>
      </c>
      <c r="H313" s="234"/>
      <c r="I313" s="235"/>
      <c r="J313" s="69" t="s">
        <v>5</v>
      </c>
      <c r="K313" s="62"/>
      <c r="L313" s="143"/>
      <c r="M313" s="238"/>
    </row>
    <row r="314" spans="1:13" ht="27" customHeight="1" x14ac:dyDescent="0.15">
      <c r="A314" s="241"/>
      <c r="B314" s="183"/>
      <c r="C314" s="134"/>
      <c r="D314" s="136"/>
      <c r="E314" s="144"/>
      <c r="F314" s="233"/>
      <c r="G314" s="241"/>
      <c r="H314" s="236"/>
      <c r="I314" s="237"/>
      <c r="J314" s="134"/>
      <c r="K314" s="136"/>
      <c r="L314" s="144"/>
      <c r="M314" s="239"/>
    </row>
    <row r="315" spans="1:13" ht="12.75" customHeight="1" x14ac:dyDescent="0.15">
      <c r="A315" s="241">
        <v>215</v>
      </c>
      <c r="B315" s="183"/>
      <c r="C315" s="69" t="s">
        <v>5</v>
      </c>
      <c r="D315" s="62"/>
      <c r="E315" s="143"/>
      <c r="F315" s="233"/>
      <c r="G315" s="241">
        <v>230</v>
      </c>
      <c r="H315" s="234"/>
      <c r="I315" s="235"/>
      <c r="J315" s="69" t="s">
        <v>5</v>
      </c>
      <c r="K315" s="62"/>
      <c r="L315" s="143"/>
      <c r="M315" s="238"/>
    </row>
    <row r="316" spans="1:13" ht="27" customHeight="1" x14ac:dyDescent="0.15">
      <c r="A316" s="241"/>
      <c r="B316" s="183"/>
      <c r="C316" s="134"/>
      <c r="D316" s="136"/>
      <c r="E316" s="144"/>
      <c r="F316" s="233"/>
      <c r="G316" s="241"/>
      <c r="H316" s="236"/>
      <c r="I316" s="237"/>
      <c r="J316" s="134"/>
      <c r="K316" s="136"/>
      <c r="L316" s="144"/>
      <c r="M316" s="239"/>
    </row>
    <row r="317" spans="1:13" ht="12.75" customHeight="1" x14ac:dyDescent="0.15">
      <c r="A317" s="241">
        <v>216</v>
      </c>
      <c r="B317" s="183"/>
      <c r="C317" s="69" t="s">
        <v>5</v>
      </c>
      <c r="D317" s="62"/>
      <c r="E317" s="143"/>
      <c r="F317" s="233"/>
      <c r="G317" s="241">
        <v>231</v>
      </c>
      <c r="H317" s="234"/>
      <c r="I317" s="235"/>
      <c r="J317" s="69" t="s">
        <v>5</v>
      </c>
      <c r="K317" s="62"/>
      <c r="L317" s="143"/>
      <c r="M317" s="238"/>
    </row>
    <row r="318" spans="1:13" ht="27" customHeight="1" x14ac:dyDescent="0.15">
      <c r="A318" s="241"/>
      <c r="B318" s="183"/>
      <c r="C318" s="134"/>
      <c r="D318" s="136"/>
      <c r="E318" s="144"/>
      <c r="F318" s="233"/>
      <c r="G318" s="241"/>
      <c r="H318" s="236"/>
      <c r="I318" s="237"/>
      <c r="J318" s="134"/>
      <c r="K318" s="136"/>
      <c r="L318" s="144"/>
      <c r="M318" s="239"/>
    </row>
    <row r="319" spans="1:13" ht="12.75" customHeight="1" x14ac:dyDescent="0.15">
      <c r="A319" s="241">
        <v>217</v>
      </c>
      <c r="B319" s="183"/>
      <c r="C319" s="69" t="s">
        <v>5</v>
      </c>
      <c r="D319" s="62"/>
      <c r="E319" s="143"/>
      <c r="F319" s="233"/>
      <c r="G319" s="241">
        <v>232</v>
      </c>
      <c r="H319" s="234"/>
      <c r="I319" s="235"/>
      <c r="J319" s="69" t="s">
        <v>5</v>
      </c>
      <c r="K319" s="62"/>
      <c r="L319" s="143"/>
      <c r="M319" s="238"/>
    </row>
    <row r="320" spans="1:13" ht="27" customHeight="1" x14ac:dyDescent="0.15">
      <c r="A320" s="241"/>
      <c r="B320" s="183"/>
      <c r="C320" s="134"/>
      <c r="D320" s="136"/>
      <c r="E320" s="144"/>
      <c r="F320" s="233"/>
      <c r="G320" s="241"/>
      <c r="H320" s="236"/>
      <c r="I320" s="237"/>
      <c r="J320" s="134"/>
      <c r="K320" s="136"/>
      <c r="L320" s="144"/>
      <c r="M320" s="239"/>
    </row>
    <row r="321" spans="1:13" ht="12.75" customHeight="1" x14ac:dyDescent="0.15">
      <c r="A321" s="241">
        <v>218</v>
      </c>
      <c r="B321" s="183"/>
      <c r="C321" s="69" t="s">
        <v>5</v>
      </c>
      <c r="D321" s="62"/>
      <c r="E321" s="143"/>
      <c r="F321" s="233"/>
      <c r="G321" s="241">
        <v>233</v>
      </c>
      <c r="H321" s="234"/>
      <c r="I321" s="235"/>
      <c r="J321" s="69" t="s">
        <v>5</v>
      </c>
      <c r="K321" s="62"/>
      <c r="L321" s="143"/>
      <c r="M321" s="238"/>
    </row>
    <row r="322" spans="1:13" ht="27" customHeight="1" x14ac:dyDescent="0.15">
      <c r="A322" s="241"/>
      <c r="B322" s="183"/>
      <c r="C322" s="134"/>
      <c r="D322" s="136"/>
      <c r="E322" s="144"/>
      <c r="F322" s="233"/>
      <c r="G322" s="241"/>
      <c r="H322" s="236"/>
      <c r="I322" s="237"/>
      <c r="J322" s="134"/>
      <c r="K322" s="136"/>
      <c r="L322" s="144"/>
      <c r="M322" s="239"/>
    </row>
    <row r="323" spans="1:13" ht="12.75" customHeight="1" x14ac:dyDescent="0.15">
      <c r="A323" s="241">
        <v>219</v>
      </c>
      <c r="B323" s="183"/>
      <c r="C323" s="69" t="s">
        <v>5</v>
      </c>
      <c r="D323" s="62"/>
      <c r="E323" s="143"/>
      <c r="F323" s="233"/>
      <c r="G323" s="241">
        <v>234</v>
      </c>
      <c r="H323" s="234"/>
      <c r="I323" s="235"/>
      <c r="J323" s="69" t="s">
        <v>5</v>
      </c>
      <c r="K323" s="62"/>
      <c r="L323" s="143"/>
      <c r="M323" s="238"/>
    </row>
    <row r="324" spans="1:13" ht="27" customHeight="1" x14ac:dyDescent="0.15">
      <c r="A324" s="241"/>
      <c r="B324" s="183"/>
      <c r="C324" s="134"/>
      <c r="D324" s="136"/>
      <c r="E324" s="144"/>
      <c r="F324" s="233"/>
      <c r="G324" s="241"/>
      <c r="H324" s="236"/>
      <c r="I324" s="237"/>
      <c r="J324" s="134"/>
      <c r="K324" s="136"/>
      <c r="L324" s="144"/>
      <c r="M324" s="239"/>
    </row>
    <row r="325" spans="1:13" ht="12.75" customHeight="1" x14ac:dyDescent="0.15">
      <c r="A325" s="241">
        <v>220</v>
      </c>
      <c r="B325" s="183"/>
      <c r="C325" s="69" t="s">
        <v>5</v>
      </c>
      <c r="D325" s="62"/>
      <c r="E325" s="143"/>
      <c r="F325" s="233"/>
      <c r="G325" s="241">
        <v>235</v>
      </c>
      <c r="H325" s="234"/>
      <c r="I325" s="235"/>
      <c r="J325" s="69" t="s">
        <v>5</v>
      </c>
      <c r="K325" s="62"/>
      <c r="L325" s="143"/>
      <c r="M325" s="238"/>
    </row>
    <row r="326" spans="1:13" ht="27" customHeight="1" x14ac:dyDescent="0.15">
      <c r="A326" s="241"/>
      <c r="B326" s="183"/>
      <c r="C326" s="134"/>
      <c r="D326" s="136"/>
      <c r="E326" s="144"/>
      <c r="F326" s="233"/>
      <c r="G326" s="241"/>
      <c r="H326" s="236"/>
      <c r="I326" s="237"/>
      <c r="J326" s="134"/>
      <c r="K326" s="136"/>
      <c r="L326" s="144"/>
      <c r="M326" s="239"/>
    </row>
    <row r="327" spans="1:13" ht="12.75" customHeight="1" x14ac:dyDescent="0.15">
      <c r="A327" s="241">
        <v>221</v>
      </c>
      <c r="B327" s="183"/>
      <c r="C327" s="69" t="s">
        <v>5</v>
      </c>
      <c r="D327" s="62"/>
      <c r="E327" s="143"/>
      <c r="F327" s="233"/>
      <c r="G327" s="241">
        <v>236</v>
      </c>
      <c r="H327" s="234"/>
      <c r="I327" s="235"/>
      <c r="J327" s="69" t="s">
        <v>5</v>
      </c>
      <c r="K327" s="62"/>
      <c r="L327" s="143"/>
      <c r="M327" s="238"/>
    </row>
    <row r="328" spans="1:13" ht="27" customHeight="1" x14ac:dyDescent="0.15">
      <c r="A328" s="241"/>
      <c r="B328" s="183"/>
      <c r="C328" s="134"/>
      <c r="D328" s="136"/>
      <c r="E328" s="144"/>
      <c r="F328" s="233"/>
      <c r="G328" s="241"/>
      <c r="H328" s="236"/>
      <c r="I328" s="237"/>
      <c r="J328" s="134"/>
      <c r="K328" s="136"/>
      <c r="L328" s="144"/>
      <c r="M328" s="239"/>
    </row>
    <row r="329" spans="1:13" ht="12.75" customHeight="1" x14ac:dyDescent="0.15">
      <c r="A329" s="241">
        <v>222</v>
      </c>
      <c r="B329" s="183"/>
      <c r="C329" s="69" t="s">
        <v>5</v>
      </c>
      <c r="D329" s="62"/>
      <c r="E329" s="143"/>
      <c r="F329" s="233"/>
      <c r="G329" s="241">
        <v>237</v>
      </c>
      <c r="H329" s="234"/>
      <c r="I329" s="235"/>
      <c r="J329" s="69" t="s">
        <v>5</v>
      </c>
      <c r="K329" s="62"/>
      <c r="L329" s="143"/>
      <c r="M329" s="238"/>
    </row>
    <row r="330" spans="1:13" ht="27" customHeight="1" x14ac:dyDescent="0.15">
      <c r="A330" s="241"/>
      <c r="B330" s="183"/>
      <c r="C330" s="134"/>
      <c r="D330" s="136"/>
      <c r="E330" s="144"/>
      <c r="F330" s="233"/>
      <c r="G330" s="241"/>
      <c r="H330" s="236"/>
      <c r="I330" s="237"/>
      <c r="J330" s="134"/>
      <c r="K330" s="136"/>
      <c r="L330" s="144"/>
      <c r="M330" s="239"/>
    </row>
    <row r="331" spans="1:13" ht="12.75" customHeight="1" x14ac:dyDescent="0.15">
      <c r="A331" s="241">
        <v>223</v>
      </c>
      <c r="B331" s="183"/>
      <c r="C331" s="69" t="s">
        <v>5</v>
      </c>
      <c r="D331" s="62"/>
      <c r="E331" s="143"/>
      <c r="F331" s="233"/>
      <c r="G331" s="241">
        <v>238</v>
      </c>
      <c r="H331" s="234"/>
      <c r="I331" s="235"/>
      <c r="J331" s="69" t="s">
        <v>5</v>
      </c>
      <c r="K331" s="62"/>
      <c r="L331" s="143"/>
      <c r="M331" s="238"/>
    </row>
    <row r="332" spans="1:13" ht="27" customHeight="1" x14ac:dyDescent="0.15">
      <c r="A332" s="241"/>
      <c r="B332" s="183"/>
      <c r="C332" s="134"/>
      <c r="D332" s="136"/>
      <c r="E332" s="144"/>
      <c r="F332" s="233"/>
      <c r="G332" s="241"/>
      <c r="H332" s="236"/>
      <c r="I332" s="237"/>
      <c r="J332" s="134"/>
      <c r="K332" s="136"/>
      <c r="L332" s="144"/>
      <c r="M332" s="239"/>
    </row>
    <row r="333" spans="1:13" ht="12.75" customHeight="1" x14ac:dyDescent="0.15">
      <c r="A333" s="241">
        <v>224</v>
      </c>
      <c r="B333" s="183"/>
      <c r="C333" s="69" t="s">
        <v>5</v>
      </c>
      <c r="D333" s="62"/>
      <c r="E333" s="143"/>
      <c r="F333" s="233"/>
      <c r="G333" s="241">
        <v>239</v>
      </c>
      <c r="H333" s="234"/>
      <c r="I333" s="235"/>
      <c r="J333" s="69" t="s">
        <v>5</v>
      </c>
      <c r="K333" s="62"/>
      <c r="L333" s="143"/>
      <c r="M333" s="238"/>
    </row>
    <row r="334" spans="1:13" ht="27" customHeight="1" x14ac:dyDescent="0.15">
      <c r="A334" s="241"/>
      <c r="B334" s="183"/>
      <c r="C334" s="134"/>
      <c r="D334" s="136"/>
      <c r="E334" s="144"/>
      <c r="F334" s="233"/>
      <c r="G334" s="241"/>
      <c r="H334" s="236"/>
      <c r="I334" s="237"/>
      <c r="J334" s="134"/>
      <c r="K334" s="136"/>
      <c r="L334" s="144"/>
      <c r="M334" s="239"/>
    </row>
    <row r="335" spans="1:13" ht="12.75" customHeight="1" x14ac:dyDescent="0.15">
      <c r="A335" s="241">
        <v>225</v>
      </c>
      <c r="B335" s="183"/>
      <c r="C335" s="69" t="s">
        <v>5</v>
      </c>
      <c r="D335" s="62"/>
      <c r="E335" s="143"/>
      <c r="F335" s="233"/>
      <c r="G335" s="241">
        <v>240</v>
      </c>
      <c r="H335" s="234"/>
      <c r="I335" s="235"/>
      <c r="J335" s="69" t="s">
        <v>5</v>
      </c>
      <c r="K335" s="62"/>
      <c r="L335" s="143"/>
      <c r="M335" s="238"/>
    </row>
    <row r="336" spans="1:13" ht="27" customHeight="1" x14ac:dyDescent="0.15">
      <c r="A336" s="241"/>
      <c r="B336" s="183"/>
      <c r="C336" s="134"/>
      <c r="D336" s="136"/>
      <c r="E336" s="144"/>
      <c r="F336" s="233"/>
      <c r="G336" s="241"/>
      <c r="H336" s="236"/>
      <c r="I336" s="237"/>
      <c r="J336" s="134"/>
      <c r="K336" s="136"/>
      <c r="L336" s="144"/>
      <c r="M336" s="239"/>
    </row>
    <row r="337" spans="1:15" ht="18" customHeight="1" x14ac:dyDescent="0.15">
      <c r="A337" s="215" t="s">
        <v>32</v>
      </c>
      <c r="B337" s="215"/>
      <c r="C337" s="215"/>
      <c r="D337" s="215"/>
      <c r="E337" s="215"/>
      <c r="F337" s="215"/>
      <c r="G337" s="215"/>
      <c r="H337" s="215"/>
      <c r="I337" s="215"/>
      <c r="J337" s="215"/>
      <c r="K337" s="215"/>
      <c r="L337" s="215"/>
      <c r="M337" s="215"/>
    </row>
    <row r="338" spans="1:15" ht="16.5" customHeight="1" x14ac:dyDescent="0.15">
      <c r="A338" s="22" t="s">
        <v>31</v>
      </c>
      <c r="B338" s="22"/>
      <c r="C338" s="22"/>
      <c r="D338" s="22"/>
      <c r="E338" s="22"/>
      <c r="F338" s="22"/>
      <c r="G338" s="22"/>
      <c r="H338" s="22"/>
      <c r="I338" s="22"/>
      <c r="J338" s="22"/>
      <c r="K338" s="22"/>
      <c r="L338" s="22"/>
      <c r="M338" s="22"/>
    </row>
    <row r="339" spans="1:15" ht="13.5" customHeight="1" x14ac:dyDescent="0.15">
      <c r="A339" s="22"/>
      <c r="B339" s="22"/>
      <c r="C339" s="22"/>
      <c r="D339" s="22"/>
      <c r="E339" s="22"/>
      <c r="F339" s="21"/>
      <c r="G339" s="219" t="s">
        <v>2</v>
      </c>
      <c r="H339" s="220"/>
      <c r="I339" s="221" t="s">
        <v>28</v>
      </c>
      <c r="J339" s="222"/>
      <c r="K339" s="220"/>
      <c r="L339" s="23" t="s">
        <v>27</v>
      </c>
      <c r="M339" s="20"/>
      <c r="N339" s="21"/>
      <c r="O339" s="21"/>
    </row>
    <row r="340" spans="1:15" ht="13.5" customHeight="1" x14ac:dyDescent="0.15">
      <c r="A340" s="30" t="s">
        <v>53</v>
      </c>
      <c r="B340" s="31"/>
      <c r="C340" s="31"/>
      <c r="D340" s="31"/>
      <c r="E340" s="32"/>
      <c r="F340" s="32"/>
      <c r="G340" s="223" t="s">
        <v>23</v>
      </c>
      <c r="H340" s="224"/>
      <c r="I340" s="227" t="s">
        <v>25</v>
      </c>
      <c r="J340" s="228"/>
      <c r="K340" s="34">
        <f>SUMPRODUCT((B307:B336="特進")*(E307:E336="男"))+SUMPRODUCT((H307:I336="特進")*(L307:L336="男"))+K297</f>
        <v>0</v>
      </c>
      <c r="L340" s="229">
        <f>SUM(K340:K341)</f>
        <v>0</v>
      </c>
      <c r="M340" s="20"/>
      <c r="N340" s="21"/>
      <c r="O340" s="21"/>
    </row>
    <row r="341" spans="1:15" ht="13.5" customHeight="1" x14ac:dyDescent="0.15">
      <c r="A341" s="31"/>
      <c r="B341" s="31"/>
      <c r="C341" s="31"/>
      <c r="D341" s="31"/>
      <c r="E341" s="32"/>
      <c r="F341" s="32"/>
      <c r="G341" s="225"/>
      <c r="H341" s="226"/>
      <c r="I341" s="231" t="s">
        <v>26</v>
      </c>
      <c r="J341" s="232"/>
      <c r="K341" s="35">
        <f>SUMPRODUCT((B307:B336="特進")*(E307:E336="女"))+SUMPRODUCT((H307:I336="特進")*(L307:L336="女"))+K298</f>
        <v>0</v>
      </c>
      <c r="L341" s="230"/>
      <c r="M341" s="20"/>
      <c r="N341" s="21"/>
      <c r="O341" s="21"/>
    </row>
    <row r="342" spans="1:15" ht="13.5" customHeight="1" x14ac:dyDescent="0.15">
      <c r="A342" s="31"/>
      <c r="B342" s="31"/>
      <c r="C342" s="31"/>
      <c r="D342" s="31"/>
      <c r="E342" s="32"/>
      <c r="F342" s="32"/>
      <c r="G342" s="223" t="s">
        <v>24</v>
      </c>
      <c r="H342" s="224"/>
      <c r="I342" s="227" t="s">
        <v>25</v>
      </c>
      <c r="J342" s="228"/>
      <c r="K342" s="26">
        <f>SUMPRODUCT((B307:B336="進学")*(E307:E336="男"))+SUMPRODUCT((H307:I336="進学")*(L307:L336="男"))+K299</f>
        <v>0</v>
      </c>
      <c r="L342" s="229">
        <f>SUM(K342:K343)</f>
        <v>0</v>
      </c>
      <c r="M342" s="20"/>
      <c r="N342" s="21"/>
      <c r="O342" s="21"/>
    </row>
    <row r="343" spans="1:15" ht="13.5" customHeight="1" x14ac:dyDescent="0.15">
      <c r="A343" s="31"/>
      <c r="B343" s="31"/>
      <c r="C343" s="31"/>
      <c r="D343" s="31"/>
      <c r="E343" s="32"/>
      <c r="F343" s="32"/>
      <c r="G343" s="225"/>
      <c r="H343" s="226"/>
      <c r="I343" s="231" t="s">
        <v>26</v>
      </c>
      <c r="J343" s="232"/>
      <c r="K343" s="27">
        <f>SUMPRODUCT((B307:B336="進学")*(E307:E336="女"))+SUMPRODUCT((H307:I336="進学")*(L307:L336="女"))+K300</f>
        <v>0</v>
      </c>
      <c r="L343" s="230"/>
      <c r="M343" s="20"/>
      <c r="N343" s="21"/>
      <c r="O343" s="21"/>
    </row>
    <row r="344" spans="1:15" x14ac:dyDescent="0.15">
      <c r="A344" s="31"/>
      <c r="B344" s="31"/>
      <c r="C344" s="31"/>
      <c r="D344" s="31"/>
      <c r="E344" s="32"/>
      <c r="F344" s="32"/>
      <c r="G344" s="216" t="s">
        <v>27</v>
      </c>
      <c r="H344" s="217"/>
      <c r="I344" s="217"/>
      <c r="J344" s="218"/>
      <c r="K344" s="28">
        <f>SUM(K340:K343)</f>
        <v>0</v>
      </c>
      <c r="L344" s="29">
        <f>SUM(L340:L343)</f>
        <v>0</v>
      </c>
      <c r="M344" s="18"/>
      <c r="N344" s="21"/>
      <c r="O344" s="21"/>
    </row>
    <row r="347" spans="1:15" x14ac:dyDescent="0.15">
      <c r="B347" s="39"/>
      <c r="E347" s="39"/>
    </row>
    <row r="348" spans="1:15" x14ac:dyDescent="0.15">
      <c r="B348" s="39"/>
      <c r="E348" s="39"/>
    </row>
    <row r="349" spans="1:15" x14ac:dyDescent="0.15">
      <c r="B349" s="39"/>
      <c r="E349" s="39"/>
    </row>
  </sheetData>
  <mergeCells count="1360">
    <mergeCell ref="G344:J344"/>
    <mergeCell ref="A337:M337"/>
    <mergeCell ref="G339:H339"/>
    <mergeCell ref="I339:K339"/>
    <mergeCell ref="G340:H341"/>
    <mergeCell ref="I340:J340"/>
    <mergeCell ref="L340:L341"/>
    <mergeCell ref="I341:J341"/>
    <mergeCell ref="G342:H343"/>
    <mergeCell ref="I342:J342"/>
    <mergeCell ref="L342:L343"/>
    <mergeCell ref="I343:J343"/>
    <mergeCell ref="A335:A336"/>
    <mergeCell ref="B335:B336"/>
    <mergeCell ref="E335:E336"/>
    <mergeCell ref="F335:F336"/>
    <mergeCell ref="G335:G336"/>
    <mergeCell ref="H335:I336"/>
    <mergeCell ref="L335:L336"/>
    <mergeCell ref="M335:M336"/>
    <mergeCell ref="C336:D336"/>
    <mergeCell ref="J336:K336"/>
    <mergeCell ref="A333:A334"/>
    <mergeCell ref="B333:B334"/>
    <mergeCell ref="E333:E334"/>
    <mergeCell ref="F333:F334"/>
    <mergeCell ref="G333:G334"/>
    <mergeCell ref="H333:I334"/>
    <mergeCell ref="L333:L334"/>
    <mergeCell ref="M333:M334"/>
    <mergeCell ref="C334:D334"/>
    <mergeCell ref="J334:K334"/>
    <mergeCell ref="A331:A332"/>
    <mergeCell ref="B331:B332"/>
    <mergeCell ref="E331:E332"/>
    <mergeCell ref="F331:F332"/>
    <mergeCell ref="G331:G332"/>
    <mergeCell ref="H331:I332"/>
    <mergeCell ref="L331:L332"/>
    <mergeCell ref="M331:M332"/>
    <mergeCell ref="C332:D332"/>
    <mergeCell ref="J332:K332"/>
    <mergeCell ref="A329:A330"/>
    <mergeCell ref="B329:B330"/>
    <mergeCell ref="E329:E330"/>
    <mergeCell ref="F329:F330"/>
    <mergeCell ref="G329:G330"/>
    <mergeCell ref="H329:I330"/>
    <mergeCell ref="L329:L330"/>
    <mergeCell ref="M329:M330"/>
    <mergeCell ref="C330:D330"/>
    <mergeCell ref="J330:K330"/>
    <mergeCell ref="A327:A328"/>
    <mergeCell ref="B327:B328"/>
    <mergeCell ref="E327:E328"/>
    <mergeCell ref="F327:F328"/>
    <mergeCell ref="G327:G328"/>
    <mergeCell ref="H327:I328"/>
    <mergeCell ref="L327:L328"/>
    <mergeCell ref="M327:M328"/>
    <mergeCell ref="C328:D328"/>
    <mergeCell ref="J328:K328"/>
    <mergeCell ref="A325:A326"/>
    <mergeCell ref="B325:B326"/>
    <mergeCell ref="E325:E326"/>
    <mergeCell ref="F325:F326"/>
    <mergeCell ref="G325:G326"/>
    <mergeCell ref="H325:I326"/>
    <mergeCell ref="L325:L326"/>
    <mergeCell ref="M325:M326"/>
    <mergeCell ref="C326:D326"/>
    <mergeCell ref="J326:K326"/>
    <mergeCell ref="A323:A324"/>
    <mergeCell ref="B323:B324"/>
    <mergeCell ref="E323:E324"/>
    <mergeCell ref="F323:F324"/>
    <mergeCell ref="G323:G324"/>
    <mergeCell ref="H323:I324"/>
    <mergeCell ref="L323:L324"/>
    <mergeCell ref="M323:M324"/>
    <mergeCell ref="C324:D324"/>
    <mergeCell ref="J324:K324"/>
    <mergeCell ref="A321:A322"/>
    <mergeCell ref="B321:B322"/>
    <mergeCell ref="E321:E322"/>
    <mergeCell ref="F321:F322"/>
    <mergeCell ref="G321:G322"/>
    <mergeCell ref="H321:I322"/>
    <mergeCell ref="L321:L322"/>
    <mergeCell ref="M321:M322"/>
    <mergeCell ref="C322:D322"/>
    <mergeCell ref="J322:K322"/>
    <mergeCell ref="A319:A320"/>
    <mergeCell ref="B319:B320"/>
    <mergeCell ref="E319:E320"/>
    <mergeCell ref="F319:F320"/>
    <mergeCell ref="G319:G320"/>
    <mergeCell ref="H319:I320"/>
    <mergeCell ref="L319:L320"/>
    <mergeCell ref="M319:M320"/>
    <mergeCell ref="C320:D320"/>
    <mergeCell ref="J320:K320"/>
    <mergeCell ref="A317:A318"/>
    <mergeCell ref="B317:B318"/>
    <mergeCell ref="E317:E318"/>
    <mergeCell ref="F317:F318"/>
    <mergeCell ref="G317:G318"/>
    <mergeCell ref="H317:I318"/>
    <mergeCell ref="L317:L318"/>
    <mergeCell ref="M317:M318"/>
    <mergeCell ref="C318:D318"/>
    <mergeCell ref="J318:K318"/>
    <mergeCell ref="A315:A316"/>
    <mergeCell ref="B315:B316"/>
    <mergeCell ref="E315:E316"/>
    <mergeCell ref="F315:F316"/>
    <mergeCell ref="G315:G316"/>
    <mergeCell ref="H315:I316"/>
    <mergeCell ref="L315:L316"/>
    <mergeCell ref="M315:M316"/>
    <mergeCell ref="C316:D316"/>
    <mergeCell ref="J316:K316"/>
    <mergeCell ref="A313:A314"/>
    <mergeCell ref="B313:B314"/>
    <mergeCell ref="E313:E314"/>
    <mergeCell ref="F313:F314"/>
    <mergeCell ref="G313:G314"/>
    <mergeCell ref="H313:I314"/>
    <mergeCell ref="L313:L314"/>
    <mergeCell ref="M313:M314"/>
    <mergeCell ref="C314:D314"/>
    <mergeCell ref="J314:K314"/>
    <mergeCell ref="A311:A312"/>
    <mergeCell ref="B311:B312"/>
    <mergeCell ref="E311:E312"/>
    <mergeCell ref="F311:F312"/>
    <mergeCell ref="G311:G312"/>
    <mergeCell ref="H311:I312"/>
    <mergeCell ref="L311:L312"/>
    <mergeCell ref="M311:M312"/>
    <mergeCell ref="C312:D312"/>
    <mergeCell ref="J312:K312"/>
    <mergeCell ref="A309:A310"/>
    <mergeCell ref="B309:B310"/>
    <mergeCell ref="E309:E310"/>
    <mergeCell ref="F309:F310"/>
    <mergeCell ref="G309:G310"/>
    <mergeCell ref="H309:I310"/>
    <mergeCell ref="L309:L310"/>
    <mergeCell ref="M309:M310"/>
    <mergeCell ref="C310:D310"/>
    <mergeCell ref="J310:K310"/>
    <mergeCell ref="A307:A308"/>
    <mergeCell ref="B307:B308"/>
    <mergeCell ref="E307:E308"/>
    <mergeCell ref="F307:F308"/>
    <mergeCell ref="G307:G308"/>
    <mergeCell ref="H307:I308"/>
    <mergeCell ref="L307:L308"/>
    <mergeCell ref="M307:M308"/>
    <mergeCell ref="C308:D308"/>
    <mergeCell ref="J308:K308"/>
    <mergeCell ref="G301:J301"/>
    <mergeCell ref="K303:M303"/>
    <mergeCell ref="A304:E304"/>
    <mergeCell ref="B305:E305"/>
    <mergeCell ref="I305:K305"/>
    <mergeCell ref="C306:D306"/>
    <mergeCell ref="H306:I306"/>
    <mergeCell ref="J306:K306"/>
    <mergeCell ref="A294:M294"/>
    <mergeCell ref="G296:H296"/>
    <mergeCell ref="I296:K296"/>
    <mergeCell ref="G297:H298"/>
    <mergeCell ref="I297:J297"/>
    <mergeCell ref="L297:L298"/>
    <mergeCell ref="I298:J298"/>
    <mergeCell ref="G299:H300"/>
    <mergeCell ref="I299:J299"/>
    <mergeCell ref="L299:L300"/>
    <mergeCell ref="I300:J300"/>
    <mergeCell ref="A292:A293"/>
    <mergeCell ref="B292:B293"/>
    <mergeCell ref="E292:E293"/>
    <mergeCell ref="F292:F293"/>
    <mergeCell ref="G292:G293"/>
    <mergeCell ref="H292:I293"/>
    <mergeCell ref="L292:L293"/>
    <mergeCell ref="M292:M293"/>
    <mergeCell ref="C293:D293"/>
    <mergeCell ref="J293:K293"/>
    <mergeCell ref="A290:A291"/>
    <mergeCell ref="B290:B291"/>
    <mergeCell ref="E290:E291"/>
    <mergeCell ref="F290:F291"/>
    <mergeCell ref="G290:G291"/>
    <mergeCell ref="H290:I291"/>
    <mergeCell ref="L290:L291"/>
    <mergeCell ref="M290:M291"/>
    <mergeCell ref="C291:D291"/>
    <mergeCell ref="J291:K291"/>
    <mergeCell ref="A288:A289"/>
    <mergeCell ref="B288:B289"/>
    <mergeCell ref="E288:E289"/>
    <mergeCell ref="F288:F289"/>
    <mergeCell ref="G288:G289"/>
    <mergeCell ref="H288:I289"/>
    <mergeCell ref="L288:L289"/>
    <mergeCell ref="M288:M289"/>
    <mergeCell ref="C289:D289"/>
    <mergeCell ref="J289:K289"/>
    <mergeCell ref="A286:A287"/>
    <mergeCell ref="B286:B287"/>
    <mergeCell ref="E286:E287"/>
    <mergeCell ref="F286:F287"/>
    <mergeCell ref="G286:G287"/>
    <mergeCell ref="H286:I287"/>
    <mergeCell ref="L286:L287"/>
    <mergeCell ref="M286:M287"/>
    <mergeCell ref="C287:D287"/>
    <mergeCell ref="J287:K287"/>
    <mergeCell ref="A284:A285"/>
    <mergeCell ref="B284:B285"/>
    <mergeCell ref="E284:E285"/>
    <mergeCell ref="F284:F285"/>
    <mergeCell ref="G284:G285"/>
    <mergeCell ref="H284:I285"/>
    <mergeCell ref="L284:L285"/>
    <mergeCell ref="M284:M285"/>
    <mergeCell ref="C285:D285"/>
    <mergeCell ref="J285:K285"/>
    <mergeCell ref="A282:A283"/>
    <mergeCell ref="B282:B283"/>
    <mergeCell ref="E282:E283"/>
    <mergeCell ref="F282:F283"/>
    <mergeCell ref="G282:G283"/>
    <mergeCell ref="H282:I283"/>
    <mergeCell ref="L282:L283"/>
    <mergeCell ref="M282:M283"/>
    <mergeCell ref="C283:D283"/>
    <mergeCell ref="J283:K283"/>
    <mergeCell ref="A280:A281"/>
    <mergeCell ref="B280:B281"/>
    <mergeCell ref="E280:E281"/>
    <mergeCell ref="F280:F281"/>
    <mergeCell ref="G280:G281"/>
    <mergeCell ref="H280:I281"/>
    <mergeCell ref="L280:L281"/>
    <mergeCell ref="M280:M281"/>
    <mergeCell ref="C281:D281"/>
    <mergeCell ref="J281:K281"/>
    <mergeCell ref="A278:A279"/>
    <mergeCell ref="B278:B279"/>
    <mergeCell ref="E278:E279"/>
    <mergeCell ref="F278:F279"/>
    <mergeCell ref="G278:G279"/>
    <mergeCell ref="H278:I279"/>
    <mergeCell ref="L278:L279"/>
    <mergeCell ref="M278:M279"/>
    <mergeCell ref="C279:D279"/>
    <mergeCell ref="J279:K279"/>
    <mergeCell ref="A276:A277"/>
    <mergeCell ref="B276:B277"/>
    <mergeCell ref="E276:E277"/>
    <mergeCell ref="F276:F277"/>
    <mergeCell ref="G276:G277"/>
    <mergeCell ref="H276:I277"/>
    <mergeCell ref="L276:L277"/>
    <mergeCell ref="M276:M277"/>
    <mergeCell ref="C277:D277"/>
    <mergeCell ref="J277:K277"/>
    <mergeCell ref="A274:A275"/>
    <mergeCell ref="B274:B275"/>
    <mergeCell ref="E274:E275"/>
    <mergeCell ref="F274:F275"/>
    <mergeCell ref="G274:G275"/>
    <mergeCell ref="H274:I275"/>
    <mergeCell ref="L274:L275"/>
    <mergeCell ref="M274:M275"/>
    <mergeCell ref="C275:D275"/>
    <mergeCell ref="J275:K275"/>
    <mergeCell ref="A272:A273"/>
    <mergeCell ref="B272:B273"/>
    <mergeCell ref="E272:E273"/>
    <mergeCell ref="F272:F273"/>
    <mergeCell ref="G272:G273"/>
    <mergeCell ref="H272:I273"/>
    <mergeCell ref="L272:L273"/>
    <mergeCell ref="M272:M273"/>
    <mergeCell ref="C273:D273"/>
    <mergeCell ref="J273:K273"/>
    <mergeCell ref="A270:A271"/>
    <mergeCell ref="B270:B271"/>
    <mergeCell ref="E270:E271"/>
    <mergeCell ref="F270:F271"/>
    <mergeCell ref="G270:G271"/>
    <mergeCell ref="H270:I271"/>
    <mergeCell ref="L270:L271"/>
    <mergeCell ref="M270:M271"/>
    <mergeCell ref="C271:D271"/>
    <mergeCell ref="J271:K271"/>
    <mergeCell ref="A268:A269"/>
    <mergeCell ref="B268:B269"/>
    <mergeCell ref="E268:E269"/>
    <mergeCell ref="F268:F269"/>
    <mergeCell ref="G268:G269"/>
    <mergeCell ref="H268:I269"/>
    <mergeCell ref="L268:L269"/>
    <mergeCell ref="M268:M269"/>
    <mergeCell ref="C269:D269"/>
    <mergeCell ref="J269:K269"/>
    <mergeCell ref="A266:A267"/>
    <mergeCell ref="B266:B267"/>
    <mergeCell ref="E266:E267"/>
    <mergeCell ref="F266:F267"/>
    <mergeCell ref="G266:G267"/>
    <mergeCell ref="H266:I267"/>
    <mergeCell ref="L266:L267"/>
    <mergeCell ref="M266:M267"/>
    <mergeCell ref="C267:D267"/>
    <mergeCell ref="J267:K267"/>
    <mergeCell ref="A264:A265"/>
    <mergeCell ref="B264:B265"/>
    <mergeCell ref="E264:E265"/>
    <mergeCell ref="F264:F265"/>
    <mergeCell ref="G264:G265"/>
    <mergeCell ref="H264:I265"/>
    <mergeCell ref="L264:L265"/>
    <mergeCell ref="M264:M265"/>
    <mergeCell ref="C265:D265"/>
    <mergeCell ref="J265:K265"/>
    <mergeCell ref="G258:J258"/>
    <mergeCell ref="K260:M260"/>
    <mergeCell ref="A261:E261"/>
    <mergeCell ref="B262:E262"/>
    <mergeCell ref="I262:K262"/>
    <mergeCell ref="C263:D263"/>
    <mergeCell ref="H263:I263"/>
    <mergeCell ref="J263:K263"/>
    <mergeCell ref="A251:M251"/>
    <mergeCell ref="G253:H253"/>
    <mergeCell ref="I253:K253"/>
    <mergeCell ref="G254:H255"/>
    <mergeCell ref="I254:J254"/>
    <mergeCell ref="L254:L255"/>
    <mergeCell ref="I255:J255"/>
    <mergeCell ref="G256:H257"/>
    <mergeCell ref="I256:J256"/>
    <mergeCell ref="L256:L257"/>
    <mergeCell ref="I257:J257"/>
    <mergeCell ref="A249:A250"/>
    <mergeCell ref="B249:B250"/>
    <mergeCell ref="E249:E250"/>
    <mergeCell ref="F249:F250"/>
    <mergeCell ref="G249:G250"/>
    <mergeCell ref="H249:I250"/>
    <mergeCell ref="L249:L250"/>
    <mergeCell ref="M249:M250"/>
    <mergeCell ref="C250:D250"/>
    <mergeCell ref="J250:K250"/>
    <mergeCell ref="A247:A248"/>
    <mergeCell ref="B247:B248"/>
    <mergeCell ref="E247:E248"/>
    <mergeCell ref="F247:F248"/>
    <mergeCell ref="G247:G248"/>
    <mergeCell ref="H247:I248"/>
    <mergeCell ref="L247:L248"/>
    <mergeCell ref="M247:M248"/>
    <mergeCell ref="C248:D248"/>
    <mergeCell ref="J248:K248"/>
    <mergeCell ref="A245:A246"/>
    <mergeCell ref="B245:B246"/>
    <mergeCell ref="E245:E246"/>
    <mergeCell ref="F245:F246"/>
    <mergeCell ref="G245:G246"/>
    <mergeCell ref="H245:I246"/>
    <mergeCell ref="L245:L246"/>
    <mergeCell ref="M245:M246"/>
    <mergeCell ref="C246:D246"/>
    <mergeCell ref="J246:K246"/>
    <mergeCell ref="A243:A244"/>
    <mergeCell ref="B243:B244"/>
    <mergeCell ref="E243:E244"/>
    <mergeCell ref="F243:F244"/>
    <mergeCell ref="G243:G244"/>
    <mergeCell ref="H243:I244"/>
    <mergeCell ref="L243:L244"/>
    <mergeCell ref="M243:M244"/>
    <mergeCell ref="C244:D244"/>
    <mergeCell ref="J244:K244"/>
    <mergeCell ref="A241:A242"/>
    <mergeCell ref="B241:B242"/>
    <mergeCell ref="E241:E242"/>
    <mergeCell ref="F241:F242"/>
    <mergeCell ref="G241:G242"/>
    <mergeCell ref="H241:I242"/>
    <mergeCell ref="L241:L242"/>
    <mergeCell ref="M241:M242"/>
    <mergeCell ref="C242:D242"/>
    <mergeCell ref="J242:K242"/>
    <mergeCell ref="A239:A240"/>
    <mergeCell ref="B239:B240"/>
    <mergeCell ref="E239:E240"/>
    <mergeCell ref="F239:F240"/>
    <mergeCell ref="G239:G240"/>
    <mergeCell ref="H239:I240"/>
    <mergeCell ref="L239:L240"/>
    <mergeCell ref="M239:M240"/>
    <mergeCell ref="C240:D240"/>
    <mergeCell ref="J240:K240"/>
    <mergeCell ref="A237:A238"/>
    <mergeCell ref="B237:B238"/>
    <mergeCell ref="E237:E238"/>
    <mergeCell ref="F237:F238"/>
    <mergeCell ref="G237:G238"/>
    <mergeCell ref="H237:I238"/>
    <mergeCell ref="L237:L238"/>
    <mergeCell ref="M237:M238"/>
    <mergeCell ref="C238:D238"/>
    <mergeCell ref="J238:K238"/>
    <mergeCell ref="A235:A236"/>
    <mergeCell ref="B235:B236"/>
    <mergeCell ref="E235:E236"/>
    <mergeCell ref="F235:F236"/>
    <mergeCell ref="G235:G236"/>
    <mergeCell ref="H235:I236"/>
    <mergeCell ref="L235:L236"/>
    <mergeCell ref="M235:M236"/>
    <mergeCell ref="C236:D236"/>
    <mergeCell ref="J236:K236"/>
    <mergeCell ref="A233:A234"/>
    <mergeCell ref="B233:B234"/>
    <mergeCell ref="E233:E234"/>
    <mergeCell ref="F233:F234"/>
    <mergeCell ref="G233:G234"/>
    <mergeCell ref="H233:I234"/>
    <mergeCell ref="L233:L234"/>
    <mergeCell ref="M233:M234"/>
    <mergeCell ref="C234:D234"/>
    <mergeCell ref="J234:K234"/>
    <mergeCell ref="A231:A232"/>
    <mergeCell ref="B231:B232"/>
    <mergeCell ref="E231:E232"/>
    <mergeCell ref="F231:F232"/>
    <mergeCell ref="G231:G232"/>
    <mergeCell ref="H231:I232"/>
    <mergeCell ref="L231:L232"/>
    <mergeCell ref="M231:M232"/>
    <mergeCell ref="C232:D232"/>
    <mergeCell ref="J232:K232"/>
    <mergeCell ref="A229:A230"/>
    <mergeCell ref="B229:B230"/>
    <mergeCell ref="E229:E230"/>
    <mergeCell ref="F229:F230"/>
    <mergeCell ref="G229:G230"/>
    <mergeCell ref="H229:I230"/>
    <mergeCell ref="L229:L230"/>
    <mergeCell ref="M229:M230"/>
    <mergeCell ref="C230:D230"/>
    <mergeCell ref="J230:K230"/>
    <mergeCell ref="A227:A228"/>
    <mergeCell ref="B227:B228"/>
    <mergeCell ref="E227:E228"/>
    <mergeCell ref="F227:F228"/>
    <mergeCell ref="G227:G228"/>
    <mergeCell ref="H227:I228"/>
    <mergeCell ref="L227:L228"/>
    <mergeCell ref="M227:M228"/>
    <mergeCell ref="C228:D228"/>
    <mergeCell ref="J228:K228"/>
    <mergeCell ref="A225:A226"/>
    <mergeCell ref="B225:B226"/>
    <mergeCell ref="E225:E226"/>
    <mergeCell ref="F225:F226"/>
    <mergeCell ref="G225:G226"/>
    <mergeCell ref="H225:I226"/>
    <mergeCell ref="L225:L226"/>
    <mergeCell ref="M225:M226"/>
    <mergeCell ref="C226:D226"/>
    <mergeCell ref="J226:K226"/>
    <mergeCell ref="A223:A224"/>
    <mergeCell ref="B223:B224"/>
    <mergeCell ref="E223:E224"/>
    <mergeCell ref="F223:F224"/>
    <mergeCell ref="G223:G224"/>
    <mergeCell ref="H223:I224"/>
    <mergeCell ref="L223:L224"/>
    <mergeCell ref="M223:M224"/>
    <mergeCell ref="C224:D224"/>
    <mergeCell ref="J224:K224"/>
    <mergeCell ref="A221:A222"/>
    <mergeCell ref="B221:B222"/>
    <mergeCell ref="E221:E222"/>
    <mergeCell ref="F221:F222"/>
    <mergeCell ref="G221:G222"/>
    <mergeCell ref="H221:I222"/>
    <mergeCell ref="L221:L222"/>
    <mergeCell ref="M221:M222"/>
    <mergeCell ref="C222:D222"/>
    <mergeCell ref="J222:K222"/>
    <mergeCell ref="G215:J215"/>
    <mergeCell ref="K217:M217"/>
    <mergeCell ref="A218:E218"/>
    <mergeCell ref="B219:E219"/>
    <mergeCell ref="I219:K219"/>
    <mergeCell ref="C220:D220"/>
    <mergeCell ref="H220:I220"/>
    <mergeCell ref="J220:K220"/>
    <mergeCell ref="A208:M208"/>
    <mergeCell ref="G210:H210"/>
    <mergeCell ref="I210:K210"/>
    <mergeCell ref="G211:H212"/>
    <mergeCell ref="I211:J211"/>
    <mergeCell ref="L211:L212"/>
    <mergeCell ref="I212:J212"/>
    <mergeCell ref="G213:H214"/>
    <mergeCell ref="I213:J213"/>
    <mergeCell ref="L213:L214"/>
    <mergeCell ref="I214:J214"/>
    <mergeCell ref="A206:A207"/>
    <mergeCell ref="B206:B207"/>
    <mergeCell ref="E206:E207"/>
    <mergeCell ref="F206:F207"/>
    <mergeCell ref="G206:G207"/>
    <mergeCell ref="H206:I207"/>
    <mergeCell ref="L206:L207"/>
    <mergeCell ref="M206:M207"/>
    <mergeCell ref="C207:D207"/>
    <mergeCell ref="J207:K207"/>
    <mergeCell ref="A204:A205"/>
    <mergeCell ref="B204:B205"/>
    <mergeCell ref="E204:E205"/>
    <mergeCell ref="F204:F205"/>
    <mergeCell ref="G204:G205"/>
    <mergeCell ref="H204:I205"/>
    <mergeCell ref="L204:L205"/>
    <mergeCell ref="M204:M205"/>
    <mergeCell ref="C205:D205"/>
    <mergeCell ref="J205:K205"/>
    <mergeCell ref="A202:A203"/>
    <mergeCell ref="B202:B203"/>
    <mergeCell ref="E202:E203"/>
    <mergeCell ref="F202:F203"/>
    <mergeCell ref="G202:G203"/>
    <mergeCell ref="H202:I203"/>
    <mergeCell ref="L202:L203"/>
    <mergeCell ref="M202:M203"/>
    <mergeCell ref="C203:D203"/>
    <mergeCell ref="J203:K203"/>
    <mergeCell ref="A200:A201"/>
    <mergeCell ref="B200:B201"/>
    <mergeCell ref="E200:E201"/>
    <mergeCell ref="F200:F201"/>
    <mergeCell ref="G200:G201"/>
    <mergeCell ref="H200:I201"/>
    <mergeCell ref="L200:L201"/>
    <mergeCell ref="M200:M201"/>
    <mergeCell ref="C201:D201"/>
    <mergeCell ref="J201:K201"/>
    <mergeCell ref="A198:A199"/>
    <mergeCell ref="B198:B199"/>
    <mergeCell ref="E198:E199"/>
    <mergeCell ref="F198:F199"/>
    <mergeCell ref="G198:G199"/>
    <mergeCell ref="H198:I199"/>
    <mergeCell ref="L198:L199"/>
    <mergeCell ref="M198:M199"/>
    <mergeCell ref="C199:D199"/>
    <mergeCell ref="J199:K199"/>
    <mergeCell ref="A196:A197"/>
    <mergeCell ref="B196:B197"/>
    <mergeCell ref="E196:E197"/>
    <mergeCell ref="F196:F197"/>
    <mergeCell ref="G196:G197"/>
    <mergeCell ref="H196:I197"/>
    <mergeCell ref="L196:L197"/>
    <mergeCell ref="M196:M197"/>
    <mergeCell ref="C197:D197"/>
    <mergeCell ref="J197:K197"/>
    <mergeCell ref="A194:A195"/>
    <mergeCell ref="B194:B195"/>
    <mergeCell ref="E194:E195"/>
    <mergeCell ref="F194:F195"/>
    <mergeCell ref="G194:G195"/>
    <mergeCell ref="H194:I195"/>
    <mergeCell ref="L194:L195"/>
    <mergeCell ref="M194:M195"/>
    <mergeCell ref="C195:D195"/>
    <mergeCell ref="J195:K195"/>
    <mergeCell ref="A192:A193"/>
    <mergeCell ref="B192:B193"/>
    <mergeCell ref="E192:E193"/>
    <mergeCell ref="F192:F193"/>
    <mergeCell ref="G192:G193"/>
    <mergeCell ref="H192:I193"/>
    <mergeCell ref="L192:L193"/>
    <mergeCell ref="M192:M193"/>
    <mergeCell ref="C193:D193"/>
    <mergeCell ref="J193:K193"/>
    <mergeCell ref="A190:A191"/>
    <mergeCell ref="B190:B191"/>
    <mergeCell ref="E190:E191"/>
    <mergeCell ref="F190:F191"/>
    <mergeCell ref="G190:G191"/>
    <mergeCell ref="H190:I191"/>
    <mergeCell ref="L190:L191"/>
    <mergeCell ref="M190:M191"/>
    <mergeCell ref="C191:D191"/>
    <mergeCell ref="J191:K191"/>
    <mergeCell ref="A188:A189"/>
    <mergeCell ref="B188:B189"/>
    <mergeCell ref="E188:E189"/>
    <mergeCell ref="F188:F189"/>
    <mergeCell ref="G188:G189"/>
    <mergeCell ref="H188:I189"/>
    <mergeCell ref="L188:L189"/>
    <mergeCell ref="M188:M189"/>
    <mergeCell ref="C189:D189"/>
    <mergeCell ref="J189:K189"/>
    <mergeCell ref="A186:A187"/>
    <mergeCell ref="B186:B187"/>
    <mergeCell ref="E186:E187"/>
    <mergeCell ref="F186:F187"/>
    <mergeCell ref="G186:G187"/>
    <mergeCell ref="H186:I187"/>
    <mergeCell ref="L186:L187"/>
    <mergeCell ref="M186:M187"/>
    <mergeCell ref="C187:D187"/>
    <mergeCell ref="J187:K187"/>
    <mergeCell ref="A184:A185"/>
    <mergeCell ref="B184:B185"/>
    <mergeCell ref="E184:E185"/>
    <mergeCell ref="F184:F185"/>
    <mergeCell ref="G184:G185"/>
    <mergeCell ref="H184:I185"/>
    <mergeCell ref="L184:L185"/>
    <mergeCell ref="M184:M185"/>
    <mergeCell ref="C185:D185"/>
    <mergeCell ref="J185:K185"/>
    <mergeCell ref="A182:A183"/>
    <mergeCell ref="B182:B183"/>
    <mergeCell ref="E182:E183"/>
    <mergeCell ref="F182:F183"/>
    <mergeCell ref="G182:G183"/>
    <mergeCell ref="H182:I183"/>
    <mergeCell ref="L182:L183"/>
    <mergeCell ref="M182:M183"/>
    <mergeCell ref="C183:D183"/>
    <mergeCell ref="J183:K183"/>
    <mergeCell ref="A180:A181"/>
    <mergeCell ref="B180:B181"/>
    <mergeCell ref="E180:E181"/>
    <mergeCell ref="F180:F181"/>
    <mergeCell ref="G180:G181"/>
    <mergeCell ref="H180:I181"/>
    <mergeCell ref="L180:L181"/>
    <mergeCell ref="M180:M181"/>
    <mergeCell ref="C181:D181"/>
    <mergeCell ref="J181:K181"/>
    <mergeCell ref="A178:A179"/>
    <mergeCell ref="B178:B179"/>
    <mergeCell ref="E178:E179"/>
    <mergeCell ref="F178:F179"/>
    <mergeCell ref="G178:G179"/>
    <mergeCell ref="H178:I179"/>
    <mergeCell ref="L178:L179"/>
    <mergeCell ref="M178:M179"/>
    <mergeCell ref="C179:D179"/>
    <mergeCell ref="J179:K179"/>
    <mergeCell ref="G172:J172"/>
    <mergeCell ref="K174:M174"/>
    <mergeCell ref="A175:E175"/>
    <mergeCell ref="B176:E176"/>
    <mergeCell ref="I176:K176"/>
    <mergeCell ref="C177:D177"/>
    <mergeCell ref="H177:I177"/>
    <mergeCell ref="J177:K177"/>
    <mergeCell ref="A165:M165"/>
    <mergeCell ref="G167:H167"/>
    <mergeCell ref="I167:K167"/>
    <mergeCell ref="G168:H169"/>
    <mergeCell ref="I168:J168"/>
    <mergeCell ref="L168:L169"/>
    <mergeCell ref="I169:J169"/>
    <mergeCell ref="G170:H171"/>
    <mergeCell ref="I170:J170"/>
    <mergeCell ref="L170:L171"/>
    <mergeCell ref="I171:J171"/>
    <mergeCell ref="A163:A164"/>
    <mergeCell ref="B163:B164"/>
    <mergeCell ref="E163:E164"/>
    <mergeCell ref="F163:F164"/>
    <mergeCell ref="G163:G164"/>
    <mergeCell ref="H163:I164"/>
    <mergeCell ref="L163:L164"/>
    <mergeCell ref="M163:M164"/>
    <mergeCell ref="C164:D164"/>
    <mergeCell ref="J164:K164"/>
    <mergeCell ref="A161:A162"/>
    <mergeCell ref="B161:B162"/>
    <mergeCell ref="E161:E162"/>
    <mergeCell ref="F161:F162"/>
    <mergeCell ref="G161:G162"/>
    <mergeCell ref="H161:I162"/>
    <mergeCell ref="L161:L162"/>
    <mergeCell ref="M161:M162"/>
    <mergeCell ref="C162:D162"/>
    <mergeCell ref="J162:K162"/>
    <mergeCell ref="A159:A160"/>
    <mergeCell ref="B159:B160"/>
    <mergeCell ref="E159:E160"/>
    <mergeCell ref="F159:F160"/>
    <mergeCell ref="G159:G160"/>
    <mergeCell ref="H159:I160"/>
    <mergeCell ref="L159:L160"/>
    <mergeCell ref="M159:M160"/>
    <mergeCell ref="C160:D160"/>
    <mergeCell ref="J160:K160"/>
    <mergeCell ref="A157:A158"/>
    <mergeCell ref="B157:B158"/>
    <mergeCell ref="E157:E158"/>
    <mergeCell ref="F157:F158"/>
    <mergeCell ref="G157:G158"/>
    <mergeCell ref="H157:I158"/>
    <mergeCell ref="L157:L158"/>
    <mergeCell ref="M157:M158"/>
    <mergeCell ref="C158:D158"/>
    <mergeCell ref="J158:K158"/>
    <mergeCell ref="A155:A156"/>
    <mergeCell ref="B155:B156"/>
    <mergeCell ref="E155:E156"/>
    <mergeCell ref="F155:F156"/>
    <mergeCell ref="G155:G156"/>
    <mergeCell ref="H155:I156"/>
    <mergeCell ref="L155:L156"/>
    <mergeCell ref="M155:M156"/>
    <mergeCell ref="C156:D156"/>
    <mergeCell ref="J156:K156"/>
    <mergeCell ref="A153:A154"/>
    <mergeCell ref="B153:B154"/>
    <mergeCell ref="E153:E154"/>
    <mergeCell ref="F153:F154"/>
    <mergeCell ref="G153:G154"/>
    <mergeCell ref="H153:I154"/>
    <mergeCell ref="L153:L154"/>
    <mergeCell ref="M153:M154"/>
    <mergeCell ref="C154:D154"/>
    <mergeCell ref="J154:K154"/>
    <mergeCell ref="A151:A152"/>
    <mergeCell ref="B151:B152"/>
    <mergeCell ref="E151:E152"/>
    <mergeCell ref="F151:F152"/>
    <mergeCell ref="G151:G152"/>
    <mergeCell ref="H151:I152"/>
    <mergeCell ref="L151:L152"/>
    <mergeCell ref="M151:M152"/>
    <mergeCell ref="C152:D152"/>
    <mergeCell ref="J152:K152"/>
    <mergeCell ref="A149:A150"/>
    <mergeCell ref="B149:B150"/>
    <mergeCell ref="E149:E150"/>
    <mergeCell ref="F149:F150"/>
    <mergeCell ref="G149:G150"/>
    <mergeCell ref="H149:I150"/>
    <mergeCell ref="L149:L150"/>
    <mergeCell ref="M149:M150"/>
    <mergeCell ref="C150:D150"/>
    <mergeCell ref="J150:K150"/>
    <mergeCell ref="A147:A148"/>
    <mergeCell ref="B147:B148"/>
    <mergeCell ref="E147:E148"/>
    <mergeCell ref="F147:F148"/>
    <mergeCell ref="G147:G148"/>
    <mergeCell ref="H147:I148"/>
    <mergeCell ref="L147:L148"/>
    <mergeCell ref="M147:M148"/>
    <mergeCell ref="C148:D148"/>
    <mergeCell ref="J148:K148"/>
    <mergeCell ref="A145:A146"/>
    <mergeCell ref="B145:B146"/>
    <mergeCell ref="E145:E146"/>
    <mergeCell ref="F145:F146"/>
    <mergeCell ref="G145:G146"/>
    <mergeCell ref="H145:I146"/>
    <mergeCell ref="L145:L146"/>
    <mergeCell ref="M145:M146"/>
    <mergeCell ref="C146:D146"/>
    <mergeCell ref="J146:K146"/>
    <mergeCell ref="A143:A144"/>
    <mergeCell ref="B143:B144"/>
    <mergeCell ref="E143:E144"/>
    <mergeCell ref="F143:F144"/>
    <mergeCell ref="G143:G144"/>
    <mergeCell ref="H143:I144"/>
    <mergeCell ref="L143:L144"/>
    <mergeCell ref="M143:M144"/>
    <mergeCell ref="C144:D144"/>
    <mergeCell ref="J144:K144"/>
    <mergeCell ref="A141:A142"/>
    <mergeCell ref="B141:B142"/>
    <mergeCell ref="E141:E142"/>
    <mergeCell ref="F141:F142"/>
    <mergeCell ref="G141:G142"/>
    <mergeCell ref="H141:I142"/>
    <mergeCell ref="L141:L142"/>
    <mergeCell ref="M141:M142"/>
    <mergeCell ref="C142:D142"/>
    <mergeCell ref="J142:K142"/>
    <mergeCell ref="A139:A140"/>
    <mergeCell ref="B139:B140"/>
    <mergeCell ref="E139:E140"/>
    <mergeCell ref="F139:F140"/>
    <mergeCell ref="G139:G140"/>
    <mergeCell ref="H139:I140"/>
    <mergeCell ref="L139:L140"/>
    <mergeCell ref="M139:M140"/>
    <mergeCell ref="C140:D140"/>
    <mergeCell ref="J140:K140"/>
    <mergeCell ref="A137:A138"/>
    <mergeCell ref="B137:B138"/>
    <mergeCell ref="E137:E138"/>
    <mergeCell ref="F137:F138"/>
    <mergeCell ref="G137:G138"/>
    <mergeCell ref="H137:I138"/>
    <mergeCell ref="L137:L138"/>
    <mergeCell ref="M137:M138"/>
    <mergeCell ref="C138:D138"/>
    <mergeCell ref="J138:K138"/>
    <mergeCell ref="A135:A136"/>
    <mergeCell ref="B135:B136"/>
    <mergeCell ref="E135:E136"/>
    <mergeCell ref="F135:F136"/>
    <mergeCell ref="G135:G136"/>
    <mergeCell ref="H135:I136"/>
    <mergeCell ref="L135:L136"/>
    <mergeCell ref="M135:M136"/>
    <mergeCell ref="C136:D136"/>
    <mergeCell ref="J136:K136"/>
    <mergeCell ref="G129:J129"/>
    <mergeCell ref="K131:M131"/>
    <mergeCell ref="A132:E132"/>
    <mergeCell ref="B133:E133"/>
    <mergeCell ref="I133:K133"/>
    <mergeCell ref="C134:D134"/>
    <mergeCell ref="H134:I134"/>
    <mergeCell ref="J134:K134"/>
    <mergeCell ref="A122:M122"/>
    <mergeCell ref="G124:H124"/>
    <mergeCell ref="I124:K124"/>
    <mergeCell ref="G125:H126"/>
    <mergeCell ref="I125:J125"/>
    <mergeCell ref="L125:L126"/>
    <mergeCell ref="I126:J126"/>
    <mergeCell ref="G127:H128"/>
    <mergeCell ref="I127:J127"/>
    <mergeCell ref="L127:L128"/>
    <mergeCell ref="I128:J128"/>
    <mergeCell ref="A120:A121"/>
    <mergeCell ref="B120:B121"/>
    <mergeCell ref="E120:E121"/>
    <mergeCell ref="F120:F121"/>
    <mergeCell ref="G120:G121"/>
    <mergeCell ref="H120:I121"/>
    <mergeCell ref="L120:L121"/>
    <mergeCell ref="M120:M121"/>
    <mergeCell ref="C121:D121"/>
    <mergeCell ref="J121:K121"/>
    <mergeCell ref="A118:A119"/>
    <mergeCell ref="B118:B119"/>
    <mergeCell ref="E118:E119"/>
    <mergeCell ref="F118:F119"/>
    <mergeCell ref="G118:G119"/>
    <mergeCell ref="H118:I119"/>
    <mergeCell ref="L118:L119"/>
    <mergeCell ref="M118:M119"/>
    <mergeCell ref="C119:D119"/>
    <mergeCell ref="J119:K119"/>
    <mergeCell ref="A116:A117"/>
    <mergeCell ref="B116:B117"/>
    <mergeCell ref="E116:E117"/>
    <mergeCell ref="F116:F117"/>
    <mergeCell ref="G116:G117"/>
    <mergeCell ref="H116:I117"/>
    <mergeCell ref="L116:L117"/>
    <mergeCell ref="M116:M117"/>
    <mergeCell ref="C117:D117"/>
    <mergeCell ref="J117:K117"/>
    <mergeCell ref="A114:A115"/>
    <mergeCell ref="B114:B115"/>
    <mergeCell ref="E114:E115"/>
    <mergeCell ref="F114:F115"/>
    <mergeCell ref="G114:G115"/>
    <mergeCell ref="H114:I115"/>
    <mergeCell ref="L114:L115"/>
    <mergeCell ref="M114:M115"/>
    <mergeCell ref="C115:D115"/>
    <mergeCell ref="J115:K115"/>
    <mergeCell ref="A112:A113"/>
    <mergeCell ref="B112:B113"/>
    <mergeCell ref="E112:E113"/>
    <mergeCell ref="F112:F113"/>
    <mergeCell ref="G112:G113"/>
    <mergeCell ref="H112:I113"/>
    <mergeCell ref="L112:L113"/>
    <mergeCell ref="M112:M113"/>
    <mergeCell ref="C113:D113"/>
    <mergeCell ref="J113:K113"/>
    <mergeCell ref="A110:A111"/>
    <mergeCell ref="B110:B111"/>
    <mergeCell ref="E110:E111"/>
    <mergeCell ref="F110:F111"/>
    <mergeCell ref="G110:G111"/>
    <mergeCell ref="H110:I111"/>
    <mergeCell ref="L110:L111"/>
    <mergeCell ref="M110:M111"/>
    <mergeCell ref="C111:D111"/>
    <mergeCell ref="J111:K111"/>
    <mergeCell ref="A108:A109"/>
    <mergeCell ref="B108:B109"/>
    <mergeCell ref="E108:E109"/>
    <mergeCell ref="F108:F109"/>
    <mergeCell ref="G108:G109"/>
    <mergeCell ref="H108:I109"/>
    <mergeCell ref="L108:L109"/>
    <mergeCell ref="M108:M109"/>
    <mergeCell ref="C109:D109"/>
    <mergeCell ref="J109:K109"/>
    <mergeCell ref="A106:A107"/>
    <mergeCell ref="B106:B107"/>
    <mergeCell ref="E106:E107"/>
    <mergeCell ref="F106:F107"/>
    <mergeCell ref="G106:G107"/>
    <mergeCell ref="H106:I107"/>
    <mergeCell ref="L106:L107"/>
    <mergeCell ref="M106:M107"/>
    <mergeCell ref="C107:D107"/>
    <mergeCell ref="J107:K107"/>
    <mergeCell ref="A104:A105"/>
    <mergeCell ref="B104:B105"/>
    <mergeCell ref="E104:E105"/>
    <mergeCell ref="F104:F105"/>
    <mergeCell ref="G104:G105"/>
    <mergeCell ref="H104:I105"/>
    <mergeCell ref="L104:L105"/>
    <mergeCell ref="M104:M105"/>
    <mergeCell ref="C105:D105"/>
    <mergeCell ref="J105:K105"/>
    <mergeCell ref="A102:A103"/>
    <mergeCell ref="B102:B103"/>
    <mergeCell ref="E102:E103"/>
    <mergeCell ref="F102:F103"/>
    <mergeCell ref="G102:G103"/>
    <mergeCell ref="H102:I103"/>
    <mergeCell ref="L102:L103"/>
    <mergeCell ref="M102:M103"/>
    <mergeCell ref="C103:D103"/>
    <mergeCell ref="J103:K103"/>
    <mergeCell ref="A100:A101"/>
    <mergeCell ref="B100:B101"/>
    <mergeCell ref="E100:E101"/>
    <mergeCell ref="F100:F101"/>
    <mergeCell ref="G100:G101"/>
    <mergeCell ref="H100:I101"/>
    <mergeCell ref="L100:L101"/>
    <mergeCell ref="M100:M101"/>
    <mergeCell ref="C101:D101"/>
    <mergeCell ref="J101:K101"/>
    <mergeCell ref="A98:A99"/>
    <mergeCell ref="B98:B99"/>
    <mergeCell ref="E98:E99"/>
    <mergeCell ref="F98:F99"/>
    <mergeCell ref="G98:G99"/>
    <mergeCell ref="H98:I99"/>
    <mergeCell ref="L98:L99"/>
    <mergeCell ref="M98:M99"/>
    <mergeCell ref="C99:D99"/>
    <mergeCell ref="J99:K99"/>
    <mergeCell ref="A96:A97"/>
    <mergeCell ref="B96:B97"/>
    <mergeCell ref="E96:E97"/>
    <mergeCell ref="F96:F97"/>
    <mergeCell ref="G96:G97"/>
    <mergeCell ref="H96:I97"/>
    <mergeCell ref="L96:L97"/>
    <mergeCell ref="M96:M97"/>
    <mergeCell ref="C97:D97"/>
    <mergeCell ref="J97:K97"/>
    <mergeCell ref="A94:A95"/>
    <mergeCell ref="B94:B95"/>
    <mergeCell ref="E94:E95"/>
    <mergeCell ref="F94:F95"/>
    <mergeCell ref="G94:G95"/>
    <mergeCell ref="H94:I95"/>
    <mergeCell ref="L94:L95"/>
    <mergeCell ref="M94:M95"/>
    <mergeCell ref="C95:D95"/>
    <mergeCell ref="J95:K95"/>
    <mergeCell ref="A92:A93"/>
    <mergeCell ref="B92:B93"/>
    <mergeCell ref="E92:E93"/>
    <mergeCell ref="F92:F93"/>
    <mergeCell ref="G92:G93"/>
    <mergeCell ref="H92:I93"/>
    <mergeCell ref="L92:L93"/>
    <mergeCell ref="M92:M93"/>
    <mergeCell ref="C93:D93"/>
    <mergeCell ref="J93:K93"/>
    <mergeCell ref="G86:J86"/>
    <mergeCell ref="K88:M88"/>
    <mergeCell ref="A89:E89"/>
    <mergeCell ref="B90:E90"/>
    <mergeCell ref="I90:K90"/>
    <mergeCell ref="C91:D91"/>
    <mergeCell ref="H91:I91"/>
    <mergeCell ref="J91:K91"/>
    <mergeCell ref="A79:M79"/>
    <mergeCell ref="G81:H81"/>
    <mergeCell ref="I81:K81"/>
    <mergeCell ref="G82:H83"/>
    <mergeCell ref="I82:J82"/>
    <mergeCell ref="L82:L83"/>
    <mergeCell ref="I83:J83"/>
    <mergeCell ref="G84:H85"/>
    <mergeCell ref="I84:J84"/>
    <mergeCell ref="L84:L85"/>
    <mergeCell ref="I85:J85"/>
    <mergeCell ref="A77:A78"/>
    <mergeCell ref="B77:B78"/>
    <mergeCell ref="E77:E78"/>
    <mergeCell ref="F77:F78"/>
    <mergeCell ref="G77:G78"/>
    <mergeCell ref="H77:I78"/>
    <mergeCell ref="L77:L78"/>
    <mergeCell ref="M77:M78"/>
    <mergeCell ref="C78:D78"/>
    <mergeCell ref="J78:K78"/>
    <mergeCell ref="A75:A76"/>
    <mergeCell ref="B75:B76"/>
    <mergeCell ref="E75:E76"/>
    <mergeCell ref="F75:F76"/>
    <mergeCell ref="G75:G76"/>
    <mergeCell ref="H75:I76"/>
    <mergeCell ref="L75:L76"/>
    <mergeCell ref="M75:M76"/>
    <mergeCell ref="C76:D76"/>
    <mergeCell ref="J76:K76"/>
    <mergeCell ref="A73:A74"/>
    <mergeCell ref="B73:B74"/>
    <mergeCell ref="E73:E74"/>
    <mergeCell ref="F73:F74"/>
    <mergeCell ref="G73:G74"/>
    <mergeCell ref="H73:I74"/>
    <mergeCell ref="L73:L74"/>
    <mergeCell ref="M73:M74"/>
    <mergeCell ref="C74:D74"/>
    <mergeCell ref="J74:K74"/>
    <mergeCell ref="A71:A72"/>
    <mergeCell ref="B71:B72"/>
    <mergeCell ref="E71:E72"/>
    <mergeCell ref="F71:F72"/>
    <mergeCell ref="G71:G72"/>
    <mergeCell ref="H71:I72"/>
    <mergeCell ref="L71:L72"/>
    <mergeCell ref="M71:M72"/>
    <mergeCell ref="C72:D72"/>
    <mergeCell ref="J72:K72"/>
    <mergeCell ref="A69:A70"/>
    <mergeCell ref="B69:B70"/>
    <mergeCell ref="E69:E70"/>
    <mergeCell ref="F69:F70"/>
    <mergeCell ref="G69:G70"/>
    <mergeCell ref="H69:I70"/>
    <mergeCell ref="L69:L70"/>
    <mergeCell ref="M69:M70"/>
    <mergeCell ref="C70:D70"/>
    <mergeCell ref="J70:K70"/>
    <mergeCell ref="A67:A68"/>
    <mergeCell ref="B67:B68"/>
    <mergeCell ref="E67:E68"/>
    <mergeCell ref="F67:F68"/>
    <mergeCell ref="G67:G68"/>
    <mergeCell ref="H67:I68"/>
    <mergeCell ref="L67:L68"/>
    <mergeCell ref="M67:M68"/>
    <mergeCell ref="C68:D68"/>
    <mergeCell ref="J68:K68"/>
    <mergeCell ref="A65:A66"/>
    <mergeCell ref="B65:B66"/>
    <mergeCell ref="E65:E66"/>
    <mergeCell ref="F65:F66"/>
    <mergeCell ref="G65:G66"/>
    <mergeCell ref="H65:I66"/>
    <mergeCell ref="L65:L66"/>
    <mergeCell ref="M65:M66"/>
    <mergeCell ref="C66:D66"/>
    <mergeCell ref="J66:K66"/>
    <mergeCell ref="A63:A64"/>
    <mergeCell ref="B63:B64"/>
    <mergeCell ref="E63:E64"/>
    <mergeCell ref="F63:F64"/>
    <mergeCell ref="G63:G64"/>
    <mergeCell ref="H63:I64"/>
    <mergeCell ref="L63:L64"/>
    <mergeCell ref="M63:M64"/>
    <mergeCell ref="C64:D64"/>
    <mergeCell ref="J64:K64"/>
    <mergeCell ref="A61:A62"/>
    <mergeCell ref="B61:B62"/>
    <mergeCell ref="E61:E62"/>
    <mergeCell ref="F61:F62"/>
    <mergeCell ref="G61:G62"/>
    <mergeCell ref="H61:I62"/>
    <mergeCell ref="L61:L62"/>
    <mergeCell ref="M61:M62"/>
    <mergeCell ref="C62:D62"/>
    <mergeCell ref="J62:K62"/>
    <mergeCell ref="A59:A60"/>
    <mergeCell ref="B59:B60"/>
    <mergeCell ref="E59:E60"/>
    <mergeCell ref="F59:F60"/>
    <mergeCell ref="G59:G60"/>
    <mergeCell ref="H59:I60"/>
    <mergeCell ref="L59:L60"/>
    <mergeCell ref="M59:M60"/>
    <mergeCell ref="C60:D60"/>
    <mergeCell ref="J60:K60"/>
    <mergeCell ref="A57:A58"/>
    <mergeCell ref="B57:B58"/>
    <mergeCell ref="E57:E58"/>
    <mergeCell ref="F57:F58"/>
    <mergeCell ref="G57:G58"/>
    <mergeCell ref="H57:I58"/>
    <mergeCell ref="L57:L58"/>
    <mergeCell ref="M57:M58"/>
    <mergeCell ref="C58:D58"/>
    <mergeCell ref="J58:K58"/>
    <mergeCell ref="A55:A56"/>
    <mergeCell ref="B55:B56"/>
    <mergeCell ref="E55:E56"/>
    <mergeCell ref="F55:F56"/>
    <mergeCell ref="G55:G56"/>
    <mergeCell ref="H55:I56"/>
    <mergeCell ref="L55:L56"/>
    <mergeCell ref="M55:M56"/>
    <mergeCell ref="C56:D56"/>
    <mergeCell ref="J56:K56"/>
    <mergeCell ref="A53:A54"/>
    <mergeCell ref="B53:B54"/>
    <mergeCell ref="E53:E54"/>
    <mergeCell ref="F53:F54"/>
    <mergeCell ref="G53:G54"/>
    <mergeCell ref="H53:I54"/>
    <mergeCell ref="L53:L54"/>
    <mergeCell ref="M53:M54"/>
    <mergeCell ref="C54:D54"/>
    <mergeCell ref="J54:K54"/>
    <mergeCell ref="A51:A52"/>
    <mergeCell ref="B51:B52"/>
    <mergeCell ref="E51:E52"/>
    <mergeCell ref="F51:F52"/>
    <mergeCell ref="G51:G52"/>
    <mergeCell ref="H51:I52"/>
    <mergeCell ref="L51:L52"/>
    <mergeCell ref="M51:M52"/>
    <mergeCell ref="C52:D52"/>
    <mergeCell ref="J52:K52"/>
    <mergeCell ref="K45:M45"/>
    <mergeCell ref="A46:E46"/>
    <mergeCell ref="B47:E47"/>
    <mergeCell ref="I47:K47"/>
    <mergeCell ref="C48:D48"/>
    <mergeCell ref="H48:I48"/>
    <mergeCell ref="J48:K48"/>
    <mergeCell ref="A49:A50"/>
    <mergeCell ref="B49:B50"/>
    <mergeCell ref="E49:E50"/>
    <mergeCell ref="F49:F50"/>
    <mergeCell ref="G49:G50"/>
    <mergeCell ref="H49:I50"/>
    <mergeCell ref="L49:L50"/>
    <mergeCell ref="M49:M50"/>
    <mergeCell ref="C50:D50"/>
    <mergeCell ref="J50:K50"/>
    <mergeCell ref="A18:A19"/>
    <mergeCell ref="G43:J43"/>
    <mergeCell ref="G38:H38"/>
    <mergeCell ref="I38:K38"/>
    <mergeCell ref="G39:H40"/>
    <mergeCell ref="I39:J39"/>
    <mergeCell ref="L39:L40"/>
    <mergeCell ref="I40:J40"/>
    <mergeCell ref="G41:H42"/>
    <mergeCell ref="I41:J41"/>
    <mergeCell ref="L41:L42"/>
    <mergeCell ref="I42:J42"/>
    <mergeCell ref="G10:G11"/>
    <mergeCell ref="G8:G9"/>
    <mergeCell ref="L10:L11"/>
    <mergeCell ref="B4:E4"/>
    <mergeCell ref="I4:K4"/>
    <mergeCell ref="H34:I35"/>
    <mergeCell ref="H10:I11"/>
    <mergeCell ref="H12:I13"/>
    <mergeCell ref="H14:I15"/>
    <mergeCell ref="H16:I17"/>
    <mergeCell ref="E30:E31"/>
    <mergeCell ref="F30:F31"/>
    <mergeCell ref="G30:G31"/>
    <mergeCell ref="H5:I5"/>
    <mergeCell ref="H6:I7"/>
    <mergeCell ref="E26:E27"/>
    <mergeCell ref="G24:G25"/>
    <mergeCell ref="H8:I9"/>
    <mergeCell ref="F10:F11"/>
    <mergeCell ref="C35:D35"/>
    <mergeCell ref="G34:G35"/>
    <mergeCell ref="C7:D7"/>
    <mergeCell ref="C9:D9"/>
    <mergeCell ref="C11:D11"/>
    <mergeCell ref="M24:M25"/>
    <mergeCell ref="J25:K25"/>
    <mergeCell ref="H24:I25"/>
    <mergeCell ref="A24:A25"/>
    <mergeCell ref="B24:B25"/>
    <mergeCell ref="C23:D23"/>
    <mergeCell ref="G22:G23"/>
    <mergeCell ref="L24:L25"/>
    <mergeCell ref="L22:L23"/>
    <mergeCell ref="H22:I23"/>
    <mergeCell ref="F22:F23"/>
    <mergeCell ref="C25:D25"/>
    <mergeCell ref="F32:F33"/>
    <mergeCell ref="J33:K33"/>
    <mergeCell ref="C21:D21"/>
    <mergeCell ref="G20:G21"/>
    <mergeCell ref="M20:M21"/>
    <mergeCell ref="J21:K21"/>
    <mergeCell ref="H20:I21"/>
    <mergeCell ref="L20:L21"/>
    <mergeCell ref="M22:M23"/>
    <mergeCell ref="J23:K23"/>
    <mergeCell ref="A20:A21"/>
    <mergeCell ref="B20:B21"/>
    <mergeCell ref="E20:E21"/>
    <mergeCell ref="A22:A23"/>
    <mergeCell ref="B22:B23"/>
    <mergeCell ref="E22:E23"/>
    <mergeCell ref="G28:G29"/>
    <mergeCell ref="E24:E25"/>
    <mergeCell ref="F24:F25"/>
    <mergeCell ref="C33:D33"/>
    <mergeCell ref="A32:A33"/>
    <mergeCell ref="A30:A31"/>
    <mergeCell ref="B30:B31"/>
    <mergeCell ref="C31:D31"/>
    <mergeCell ref="C29:D29"/>
    <mergeCell ref="A28:A29"/>
    <mergeCell ref="B28:B29"/>
    <mergeCell ref="J31:K31"/>
    <mergeCell ref="J29:K29"/>
    <mergeCell ref="H28:I29"/>
    <mergeCell ref="H30:I31"/>
    <mergeCell ref="G32:G33"/>
    <mergeCell ref="H32:I33"/>
    <mergeCell ref="L18:L19"/>
    <mergeCell ref="M18:M19"/>
    <mergeCell ref="J19:K19"/>
    <mergeCell ref="H18:I19"/>
    <mergeCell ref="J17:K17"/>
    <mergeCell ref="L34:L35"/>
    <mergeCell ref="A36:M36"/>
    <mergeCell ref="B34:B35"/>
    <mergeCell ref="E34:E35"/>
    <mergeCell ref="F34:F35"/>
    <mergeCell ref="F26:F27"/>
    <mergeCell ref="C27:D27"/>
    <mergeCell ref="M26:M27"/>
    <mergeCell ref="J27:K27"/>
    <mergeCell ref="E28:E29"/>
    <mergeCell ref="F28:F29"/>
    <mergeCell ref="L28:L29"/>
    <mergeCell ref="M28:M29"/>
    <mergeCell ref="H26:I27"/>
    <mergeCell ref="L26:L27"/>
    <mergeCell ref="A26:A27"/>
    <mergeCell ref="B26:B27"/>
    <mergeCell ref="M34:M35"/>
    <mergeCell ref="M32:M33"/>
    <mergeCell ref="M30:M31"/>
    <mergeCell ref="A34:A35"/>
    <mergeCell ref="B32:B33"/>
    <mergeCell ref="E32:E33"/>
    <mergeCell ref="L30:L31"/>
    <mergeCell ref="L32:L33"/>
    <mergeCell ref="J35:K35"/>
    <mergeCell ref="G26:G27"/>
    <mergeCell ref="F20:F21"/>
    <mergeCell ref="M12:M13"/>
    <mergeCell ref="J13:K13"/>
    <mergeCell ref="A14:A15"/>
    <mergeCell ref="B14:B15"/>
    <mergeCell ref="E14:E15"/>
    <mergeCell ref="F14:F15"/>
    <mergeCell ref="C15:D15"/>
    <mergeCell ref="G14:G15"/>
    <mergeCell ref="L14:L15"/>
    <mergeCell ref="A12:A13"/>
    <mergeCell ref="B12:B13"/>
    <mergeCell ref="E12:E13"/>
    <mergeCell ref="F12:F13"/>
    <mergeCell ref="C13:D13"/>
    <mergeCell ref="G12:G13"/>
    <mergeCell ref="L12:L13"/>
    <mergeCell ref="B18:B19"/>
    <mergeCell ref="E18:E19"/>
    <mergeCell ref="F18:F19"/>
    <mergeCell ref="C19:D19"/>
    <mergeCell ref="G18:G19"/>
    <mergeCell ref="M14:M15"/>
    <mergeCell ref="J15:K15"/>
    <mergeCell ref="A16:A17"/>
    <mergeCell ref="B16:B17"/>
    <mergeCell ref="E16:E17"/>
    <mergeCell ref="F16:F17"/>
    <mergeCell ref="C17:D17"/>
    <mergeCell ref="G16:G17"/>
    <mergeCell ref="L16:L17"/>
    <mergeCell ref="M16:M17"/>
    <mergeCell ref="A1:I1"/>
    <mergeCell ref="A44:I44"/>
    <mergeCell ref="A87:I87"/>
    <mergeCell ref="A130:I130"/>
    <mergeCell ref="A173:I173"/>
    <mergeCell ref="A216:I216"/>
    <mergeCell ref="A259:I259"/>
    <mergeCell ref="A302:I302"/>
    <mergeCell ref="M10:M11"/>
    <mergeCell ref="F8:F9"/>
    <mergeCell ref="E10:E11"/>
    <mergeCell ref="L6:L7"/>
    <mergeCell ref="M6:M7"/>
    <mergeCell ref="L8:L9"/>
    <mergeCell ref="M8:M9"/>
    <mergeCell ref="A10:A11"/>
    <mergeCell ref="B10:B11"/>
    <mergeCell ref="A8:A9"/>
    <mergeCell ref="K2:M2"/>
    <mergeCell ref="A6:A7"/>
    <mergeCell ref="B6:B7"/>
    <mergeCell ref="E6:E7"/>
    <mergeCell ref="F6:F7"/>
    <mergeCell ref="G6:G7"/>
    <mergeCell ref="A3:E3"/>
    <mergeCell ref="B8:B9"/>
    <mergeCell ref="E8:E9"/>
    <mergeCell ref="J5:K5"/>
    <mergeCell ref="J7:K7"/>
    <mergeCell ref="J9:K9"/>
    <mergeCell ref="J11:K11"/>
    <mergeCell ref="C5:D5"/>
  </mergeCells>
  <phoneticPr fontId="2"/>
  <dataValidations count="2">
    <dataValidation type="list" allowBlank="1" showInputMessage="1" showErrorMessage="1" sqref="B309:B310 B51:B52 B94:B95 B137:B138 B180:B181 B223:B224 B266:B267">
      <formula1>$B$348:$B$350</formula1>
    </dataValidation>
    <dataValidation imeMode="fullKatakana" allowBlank="1" showInputMessage="1" showErrorMessage="1" sqref="D6 D8 D10 D12 D14 D16 D18 D20 D22 D24 D26 D28 D30 D32 D34 K6 K8 K10 K12 K14 K16 K18 K20 K22 K24 K26 K28 K30 K32 K34 D49 D51 D53 D55 D57 D59 D61 D63 D65 D67 D69 D71 D73 D75 D77 K49 K51 K53 K55 K57 K59 K61 K63 K65 K67 K69 K71 K73 K75 K77 D92 D94 D96 D98 D100 D102 D104 D106 D108 D110 D112 D114 D116 D118 D120 K92 K94 K96 K98 K100 K102 K104 K106 K108 K110 K112 K114 K116 K118 K120 D135 D137 D139 D141 D143 D145 D147 D149 D151 D153 D155 D157 D159 D161 D163 K135 K137 K139 K141 K143 K145 K147 K149 K151 K153 K155 K157 K159 K161 K163 D178 D180 D182 D184 D186 D188 D190 D192 D194 D196 D198 D200 D202 D204 D206 K178 K180 K182 K184 K186 K188 K190 K192 K194 K196 K198 K200 K202 K204 K206 D221 D223 D225 D227 D229 D231 D233 D235 D237 D239 D241 D243 D245 D247 D249 K221 K223 K225 K227 K229 K231 K233 K235 K237 K239 K241 K243 K245 K247 K249 D264 D266 D268 D270 D272 D274 D276 D278 D280 D282 D284 D286 D288 D290 D292 K264 K266 K268 K270 K272 K274 K276 K278 K280 K282 K284 K286 K288 K290 K292 D307 D309 D311 D313 D315 D317 D319 D321 D323 D325 D327 D329 D331 D333 D335 K307 K309 K311 K313 K315 K317 K319 K321 K323 K325 K327 K329 K331 K333 K335"/>
  </dataValidations>
  <printOptions horizontalCentered="1"/>
  <pageMargins left="0.39370078740157483" right="0" top="0.39370078740157483" bottom="0.19685039370078741" header="0.51181102362204722" footer="0.51181102362204722"/>
  <pageSetup paperSize="9" orientation="portrait" r:id="rId1"/>
  <headerFooter alignWithMargins="0"/>
  <rowBreaks count="7" manualBreakCount="7">
    <brk id="43" max="16383" man="1"/>
    <brk id="86" max="16383" man="1"/>
    <brk id="129" max="16383" man="1"/>
    <brk id="172" max="16383" man="1"/>
    <brk id="215" max="16383" man="1"/>
    <brk id="258" max="16383" man="1"/>
    <brk id="301" max="16383" man="1"/>
  </rowBreaks>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選択DATA!$B$5:$B$6</xm:f>
          </x14:formula1>
          <xm:sqref>H6:I35 B6:B35 B49:B50 H49:I78 B53:B78 B92:B93 H92:I121 B96:B121 B135:B136 H135:I164 B139:B164 B178:B179 H178:I207 B182:B207 B221:B222 H221:I250 B225:B250 B264:B265 H264:I293 B268:B293 B307:B308 H307:I336 B311:B336</xm:sqref>
        </x14:dataValidation>
        <x14:dataValidation type="list" showInputMessage="1" showErrorMessage="1">
          <x14:formula1>
            <xm:f>選択DATA!$C$5:$C$6</xm:f>
          </x14:formula1>
          <xm:sqref>E6:E35 L6:L35 E49:E78 L49:L78 E92:E121 L92:L121 E135:E164 L135:L164 E178:E207 L178:L207 E221:E250 L221:L250 E264:E293 L264:L293 E307:E336 L307:L336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49"/>
  <sheetViews>
    <sheetView view="pageBreakPreview" zoomScaleNormal="100" zoomScaleSheetLayoutView="100" workbookViewId="0">
      <selection activeCell="L6" sqref="L6:L7"/>
    </sheetView>
  </sheetViews>
  <sheetFormatPr defaultRowHeight="13.5" x14ac:dyDescent="0.15"/>
  <cols>
    <col min="1" max="1" width="3.125" style="3" customWidth="1"/>
    <col min="2" max="2" width="8.125" style="3" customWidth="1"/>
    <col min="3" max="3" width="4.875" style="3" customWidth="1"/>
    <col min="4" max="4" width="17.25" style="3" customWidth="1"/>
    <col min="5" max="5" width="8.625" style="3" customWidth="1"/>
    <col min="6" max="6" width="7.625" style="3" customWidth="1"/>
    <col min="7" max="7" width="3.125" style="3" customWidth="1"/>
    <col min="8" max="8" width="5" style="3" customWidth="1"/>
    <col min="9" max="9" width="3.125" style="3" customWidth="1"/>
    <col min="10" max="10" width="4.875" style="3" customWidth="1"/>
    <col min="11" max="11" width="17.25" style="3" customWidth="1"/>
    <col min="12" max="12" width="8.625" style="3" customWidth="1"/>
    <col min="13" max="13" width="7.625" style="3" customWidth="1"/>
    <col min="14" max="16384" width="9" style="3"/>
  </cols>
  <sheetData>
    <row r="1" spans="1:16" ht="29.25" customHeight="1" x14ac:dyDescent="0.15">
      <c r="A1" s="97" t="s">
        <v>84</v>
      </c>
      <c r="B1" s="97"/>
      <c r="C1" s="97"/>
      <c r="D1" s="97"/>
      <c r="E1" s="97"/>
      <c r="F1" s="97"/>
      <c r="G1" s="97"/>
      <c r="H1" s="97"/>
      <c r="I1" s="97"/>
      <c r="J1" s="89" t="s">
        <v>18</v>
      </c>
      <c r="K1" s="89"/>
      <c r="L1" s="89"/>
      <c r="M1" s="89"/>
      <c r="N1" s="89"/>
      <c r="O1" s="89"/>
      <c r="P1" s="89"/>
    </row>
    <row r="2" spans="1:16" ht="21.75" customHeight="1" x14ac:dyDescent="0.15">
      <c r="A2" s="7"/>
      <c r="B2" s="7"/>
      <c r="C2" s="7"/>
      <c r="D2" s="7"/>
      <c r="E2" s="7"/>
      <c r="F2" s="7"/>
      <c r="G2" s="7"/>
      <c r="H2" s="7"/>
      <c r="I2" s="7"/>
      <c r="J2" s="7"/>
      <c r="K2" s="184" t="s">
        <v>87</v>
      </c>
      <c r="L2" s="184"/>
      <c r="M2" s="184"/>
    </row>
    <row r="3" spans="1:16" ht="41.25" customHeight="1" x14ac:dyDescent="0.15">
      <c r="A3" s="208" t="s">
        <v>0</v>
      </c>
      <c r="B3" s="208"/>
      <c r="C3" s="208"/>
      <c r="D3" s="208"/>
      <c r="E3" s="208"/>
      <c r="F3" s="7"/>
      <c r="G3" s="7"/>
      <c r="H3" s="7"/>
      <c r="I3" s="7"/>
      <c r="J3" s="7"/>
      <c r="K3" s="7"/>
      <c r="L3" s="7"/>
      <c r="M3" s="7"/>
    </row>
    <row r="4" spans="1:16" s="4" customFormat="1" ht="41.25" customHeight="1" x14ac:dyDescent="0.15">
      <c r="A4" s="15"/>
      <c r="B4" s="185"/>
      <c r="C4" s="185"/>
      <c r="D4" s="185"/>
      <c r="E4" s="185"/>
      <c r="F4" s="37" t="s">
        <v>15</v>
      </c>
      <c r="G4" s="33"/>
      <c r="H4" s="33" t="s">
        <v>12</v>
      </c>
      <c r="I4" s="185"/>
      <c r="J4" s="185"/>
      <c r="K4" s="185"/>
      <c r="L4" s="36" t="s">
        <v>17</v>
      </c>
      <c r="M4" s="16"/>
    </row>
    <row r="5" spans="1:16" s="5" customFormat="1" ht="33" customHeight="1" x14ac:dyDescent="0.15">
      <c r="A5" s="1" t="s">
        <v>1</v>
      </c>
      <c r="B5" s="1" t="s">
        <v>2</v>
      </c>
      <c r="C5" s="91" t="s">
        <v>13</v>
      </c>
      <c r="D5" s="93"/>
      <c r="E5" s="17" t="s">
        <v>3</v>
      </c>
      <c r="F5" s="1" t="s">
        <v>21</v>
      </c>
      <c r="G5" s="1" t="s">
        <v>1</v>
      </c>
      <c r="H5" s="91" t="s">
        <v>2</v>
      </c>
      <c r="I5" s="93"/>
      <c r="J5" s="91" t="s">
        <v>13</v>
      </c>
      <c r="K5" s="93"/>
      <c r="L5" s="17" t="s">
        <v>3</v>
      </c>
      <c r="M5" s="1" t="s">
        <v>21</v>
      </c>
    </row>
    <row r="6" spans="1:16" ht="12.75" customHeight="1" x14ac:dyDescent="0.15">
      <c r="A6" s="101">
        <v>1</v>
      </c>
      <c r="B6" s="183"/>
      <c r="C6" s="69" t="s">
        <v>5</v>
      </c>
      <c r="D6" s="62"/>
      <c r="E6" s="143"/>
      <c r="F6" s="233"/>
      <c r="G6" s="101">
        <v>16</v>
      </c>
      <c r="H6" s="234"/>
      <c r="I6" s="235"/>
      <c r="J6" s="69" t="s">
        <v>5</v>
      </c>
      <c r="K6" s="62"/>
      <c r="L6" s="143"/>
      <c r="M6" s="238"/>
    </row>
    <row r="7" spans="1:16" ht="27" customHeight="1" x14ac:dyDescent="0.15">
      <c r="A7" s="101"/>
      <c r="B7" s="183"/>
      <c r="C7" s="134"/>
      <c r="D7" s="136"/>
      <c r="E7" s="144"/>
      <c r="F7" s="233"/>
      <c r="G7" s="101"/>
      <c r="H7" s="236"/>
      <c r="I7" s="237"/>
      <c r="J7" s="134"/>
      <c r="K7" s="136"/>
      <c r="L7" s="144"/>
      <c r="M7" s="239"/>
    </row>
    <row r="8" spans="1:16" ht="12.75" customHeight="1" x14ac:dyDescent="0.15">
      <c r="A8" s="101">
        <v>2</v>
      </c>
      <c r="B8" s="183"/>
      <c r="C8" s="69" t="s">
        <v>5</v>
      </c>
      <c r="D8" s="62"/>
      <c r="E8" s="143"/>
      <c r="F8" s="233"/>
      <c r="G8" s="101">
        <v>17</v>
      </c>
      <c r="H8" s="234"/>
      <c r="I8" s="235"/>
      <c r="J8" s="69" t="s">
        <v>5</v>
      </c>
      <c r="K8" s="62"/>
      <c r="L8" s="143"/>
      <c r="M8" s="238"/>
    </row>
    <row r="9" spans="1:16" ht="27" customHeight="1" x14ac:dyDescent="0.15">
      <c r="A9" s="101"/>
      <c r="B9" s="183"/>
      <c r="C9" s="134"/>
      <c r="D9" s="136"/>
      <c r="E9" s="144"/>
      <c r="F9" s="233"/>
      <c r="G9" s="101"/>
      <c r="H9" s="236"/>
      <c r="I9" s="237"/>
      <c r="J9" s="134"/>
      <c r="K9" s="136"/>
      <c r="L9" s="144"/>
      <c r="M9" s="239"/>
    </row>
    <row r="10" spans="1:16" ht="12.75" customHeight="1" x14ac:dyDescent="0.15">
      <c r="A10" s="101">
        <v>3</v>
      </c>
      <c r="B10" s="183"/>
      <c r="C10" s="69" t="s">
        <v>5</v>
      </c>
      <c r="D10" s="62"/>
      <c r="E10" s="143"/>
      <c r="F10" s="233"/>
      <c r="G10" s="101">
        <v>18</v>
      </c>
      <c r="H10" s="234"/>
      <c r="I10" s="235"/>
      <c r="J10" s="69" t="s">
        <v>5</v>
      </c>
      <c r="K10" s="62"/>
      <c r="L10" s="143"/>
      <c r="M10" s="238"/>
    </row>
    <row r="11" spans="1:16" ht="27" customHeight="1" x14ac:dyDescent="0.15">
      <c r="A11" s="101"/>
      <c r="B11" s="183"/>
      <c r="C11" s="134"/>
      <c r="D11" s="136"/>
      <c r="E11" s="144"/>
      <c r="F11" s="233"/>
      <c r="G11" s="101"/>
      <c r="H11" s="236"/>
      <c r="I11" s="237"/>
      <c r="J11" s="134"/>
      <c r="K11" s="136"/>
      <c r="L11" s="144"/>
      <c r="M11" s="239"/>
    </row>
    <row r="12" spans="1:16" ht="12.75" customHeight="1" x14ac:dyDescent="0.15">
      <c r="A12" s="101">
        <v>4</v>
      </c>
      <c r="B12" s="183"/>
      <c r="C12" s="69" t="s">
        <v>5</v>
      </c>
      <c r="D12" s="62"/>
      <c r="E12" s="143"/>
      <c r="F12" s="233"/>
      <c r="G12" s="101">
        <v>19</v>
      </c>
      <c r="H12" s="234"/>
      <c r="I12" s="235"/>
      <c r="J12" s="69" t="s">
        <v>5</v>
      </c>
      <c r="K12" s="62"/>
      <c r="L12" s="143"/>
      <c r="M12" s="238"/>
    </row>
    <row r="13" spans="1:16" ht="27" customHeight="1" x14ac:dyDescent="0.15">
      <c r="A13" s="101"/>
      <c r="B13" s="183"/>
      <c r="C13" s="134"/>
      <c r="D13" s="136"/>
      <c r="E13" s="144"/>
      <c r="F13" s="233"/>
      <c r="G13" s="101"/>
      <c r="H13" s="236"/>
      <c r="I13" s="237"/>
      <c r="J13" s="134"/>
      <c r="K13" s="136"/>
      <c r="L13" s="144"/>
      <c r="M13" s="239"/>
    </row>
    <row r="14" spans="1:16" ht="12.75" customHeight="1" x14ac:dyDescent="0.15">
      <c r="A14" s="101">
        <v>5</v>
      </c>
      <c r="B14" s="183"/>
      <c r="C14" s="69" t="s">
        <v>5</v>
      </c>
      <c r="D14" s="62"/>
      <c r="E14" s="143"/>
      <c r="F14" s="233"/>
      <c r="G14" s="101">
        <v>20</v>
      </c>
      <c r="H14" s="234"/>
      <c r="I14" s="235"/>
      <c r="J14" s="69" t="s">
        <v>5</v>
      </c>
      <c r="K14" s="62"/>
      <c r="L14" s="143"/>
      <c r="M14" s="238"/>
    </row>
    <row r="15" spans="1:16" ht="27" customHeight="1" x14ac:dyDescent="0.15">
      <c r="A15" s="101"/>
      <c r="B15" s="183"/>
      <c r="C15" s="134"/>
      <c r="D15" s="136"/>
      <c r="E15" s="144"/>
      <c r="F15" s="233"/>
      <c r="G15" s="101"/>
      <c r="H15" s="236"/>
      <c r="I15" s="237"/>
      <c r="J15" s="134"/>
      <c r="K15" s="136"/>
      <c r="L15" s="144"/>
      <c r="M15" s="239"/>
    </row>
    <row r="16" spans="1:16" ht="12.75" customHeight="1" x14ac:dyDescent="0.15">
      <c r="A16" s="101">
        <v>6</v>
      </c>
      <c r="B16" s="183"/>
      <c r="C16" s="69" t="s">
        <v>5</v>
      </c>
      <c r="D16" s="62"/>
      <c r="E16" s="143"/>
      <c r="F16" s="233"/>
      <c r="G16" s="101">
        <v>21</v>
      </c>
      <c r="H16" s="234"/>
      <c r="I16" s="235"/>
      <c r="J16" s="69" t="s">
        <v>5</v>
      </c>
      <c r="K16" s="62"/>
      <c r="L16" s="143"/>
      <c r="M16" s="238"/>
    </row>
    <row r="17" spans="1:13" ht="27" customHeight="1" x14ac:dyDescent="0.15">
      <c r="A17" s="101"/>
      <c r="B17" s="183"/>
      <c r="C17" s="134"/>
      <c r="D17" s="136"/>
      <c r="E17" s="144"/>
      <c r="F17" s="233"/>
      <c r="G17" s="101"/>
      <c r="H17" s="236"/>
      <c r="I17" s="237"/>
      <c r="J17" s="134"/>
      <c r="K17" s="136"/>
      <c r="L17" s="144"/>
      <c r="M17" s="239"/>
    </row>
    <row r="18" spans="1:13" ht="12.75" customHeight="1" x14ac:dyDescent="0.15">
      <c r="A18" s="101">
        <v>7</v>
      </c>
      <c r="B18" s="183"/>
      <c r="C18" s="69" t="s">
        <v>5</v>
      </c>
      <c r="D18" s="62"/>
      <c r="E18" s="143"/>
      <c r="F18" s="233"/>
      <c r="G18" s="101">
        <v>22</v>
      </c>
      <c r="H18" s="234"/>
      <c r="I18" s="235"/>
      <c r="J18" s="69" t="s">
        <v>5</v>
      </c>
      <c r="K18" s="62"/>
      <c r="L18" s="143"/>
      <c r="M18" s="238"/>
    </row>
    <row r="19" spans="1:13" ht="27" customHeight="1" x14ac:dyDescent="0.15">
      <c r="A19" s="101"/>
      <c r="B19" s="183"/>
      <c r="C19" s="134"/>
      <c r="D19" s="136"/>
      <c r="E19" s="144"/>
      <c r="F19" s="233"/>
      <c r="G19" s="101"/>
      <c r="H19" s="236"/>
      <c r="I19" s="237"/>
      <c r="J19" s="134"/>
      <c r="K19" s="136"/>
      <c r="L19" s="144"/>
      <c r="M19" s="239"/>
    </row>
    <row r="20" spans="1:13" ht="12.75" customHeight="1" x14ac:dyDescent="0.15">
      <c r="A20" s="101">
        <v>8</v>
      </c>
      <c r="B20" s="183"/>
      <c r="C20" s="69" t="s">
        <v>5</v>
      </c>
      <c r="D20" s="62"/>
      <c r="E20" s="143"/>
      <c r="F20" s="233"/>
      <c r="G20" s="101">
        <v>23</v>
      </c>
      <c r="H20" s="234"/>
      <c r="I20" s="235"/>
      <c r="J20" s="69" t="s">
        <v>5</v>
      </c>
      <c r="K20" s="62"/>
      <c r="L20" s="143"/>
      <c r="M20" s="238"/>
    </row>
    <row r="21" spans="1:13" ht="27" customHeight="1" x14ac:dyDescent="0.15">
      <c r="A21" s="101"/>
      <c r="B21" s="183"/>
      <c r="C21" s="134"/>
      <c r="D21" s="136"/>
      <c r="E21" s="144"/>
      <c r="F21" s="233"/>
      <c r="G21" s="101"/>
      <c r="H21" s="236"/>
      <c r="I21" s="237"/>
      <c r="J21" s="134"/>
      <c r="K21" s="136"/>
      <c r="L21" s="144"/>
      <c r="M21" s="239"/>
    </row>
    <row r="22" spans="1:13" ht="12.75" customHeight="1" x14ac:dyDescent="0.15">
      <c r="A22" s="101">
        <v>9</v>
      </c>
      <c r="B22" s="183"/>
      <c r="C22" s="69" t="s">
        <v>5</v>
      </c>
      <c r="D22" s="62"/>
      <c r="E22" s="143"/>
      <c r="F22" s="233"/>
      <c r="G22" s="101">
        <v>24</v>
      </c>
      <c r="H22" s="234"/>
      <c r="I22" s="235"/>
      <c r="J22" s="69" t="s">
        <v>5</v>
      </c>
      <c r="K22" s="62"/>
      <c r="L22" s="143"/>
      <c r="M22" s="238"/>
    </row>
    <row r="23" spans="1:13" ht="27" customHeight="1" x14ac:dyDescent="0.15">
      <c r="A23" s="101"/>
      <c r="B23" s="183"/>
      <c r="C23" s="134"/>
      <c r="D23" s="136"/>
      <c r="E23" s="144"/>
      <c r="F23" s="233"/>
      <c r="G23" s="101"/>
      <c r="H23" s="236"/>
      <c r="I23" s="237"/>
      <c r="J23" s="134"/>
      <c r="K23" s="136"/>
      <c r="L23" s="144"/>
      <c r="M23" s="239"/>
    </row>
    <row r="24" spans="1:13" ht="12.75" customHeight="1" x14ac:dyDescent="0.15">
      <c r="A24" s="101">
        <v>10</v>
      </c>
      <c r="B24" s="183"/>
      <c r="C24" s="69" t="s">
        <v>5</v>
      </c>
      <c r="D24" s="62"/>
      <c r="E24" s="143"/>
      <c r="F24" s="233"/>
      <c r="G24" s="101">
        <v>25</v>
      </c>
      <c r="H24" s="234"/>
      <c r="I24" s="235"/>
      <c r="J24" s="69" t="s">
        <v>5</v>
      </c>
      <c r="K24" s="62"/>
      <c r="L24" s="143"/>
      <c r="M24" s="238"/>
    </row>
    <row r="25" spans="1:13" ht="27" customHeight="1" x14ac:dyDescent="0.15">
      <c r="A25" s="101"/>
      <c r="B25" s="183"/>
      <c r="C25" s="134"/>
      <c r="D25" s="136"/>
      <c r="E25" s="144"/>
      <c r="F25" s="233"/>
      <c r="G25" s="101"/>
      <c r="H25" s="236"/>
      <c r="I25" s="237"/>
      <c r="J25" s="134"/>
      <c r="K25" s="136"/>
      <c r="L25" s="144"/>
      <c r="M25" s="239"/>
    </row>
    <row r="26" spans="1:13" ht="12.75" customHeight="1" x14ac:dyDescent="0.15">
      <c r="A26" s="101">
        <v>11</v>
      </c>
      <c r="B26" s="183"/>
      <c r="C26" s="69" t="s">
        <v>5</v>
      </c>
      <c r="D26" s="62"/>
      <c r="E26" s="143"/>
      <c r="F26" s="233"/>
      <c r="G26" s="101">
        <v>26</v>
      </c>
      <c r="H26" s="234"/>
      <c r="I26" s="235"/>
      <c r="J26" s="69" t="s">
        <v>5</v>
      </c>
      <c r="K26" s="62"/>
      <c r="L26" s="143"/>
      <c r="M26" s="238"/>
    </row>
    <row r="27" spans="1:13" ht="27" customHeight="1" x14ac:dyDescent="0.15">
      <c r="A27" s="101"/>
      <c r="B27" s="183"/>
      <c r="C27" s="134"/>
      <c r="D27" s="136"/>
      <c r="E27" s="144"/>
      <c r="F27" s="233"/>
      <c r="G27" s="101"/>
      <c r="H27" s="236"/>
      <c r="I27" s="237"/>
      <c r="J27" s="134"/>
      <c r="K27" s="136"/>
      <c r="L27" s="144"/>
      <c r="M27" s="239"/>
    </row>
    <row r="28" spans="1:13" ht="12.75" customHeight="1" x14ac:dyDescent="0.15">
      <c r="A28" s="101">
        <v>12</v>
      </c>
      <c r="B28" s="183"/>
      <c r="C28" s="69" t="s">
        <v>5</v>
      </c>
      <c r="D28" s="62"/>
      <c r="E28" s="143"/>
      <c r="F28" s="233"/>
      <c r="G28" s="101">
        <v>27</v>
      </c>
      <c r="H28" s="234"/>
      <c r="I28" s="235"/>
      <c r="J28" s="69" t="s">
        <v>5</v>
      </c>
      <c r="K28" s="62"/>
      <c r="L28" s="143"/>
      <c r="M28" s="238"/>
    </row>
    <row r="29" spans="1:13" ht="27" customHeight="1" x14ac:dyDescent="0.15">
      <c r="A29" s="101"/>
      <c r="B29" s="183"/>
      <c r="C29" s="134"/>
      <c r="D29" s="136"/>
      <c r="E29" s="144"/>
      <c r="F29" s="233"/>
      <c r="G29" s="101"/>
      <c r="H29" s="236"/>
      <c r="I29" s="237"/>
      <c r="J29" s="134"/>
      <c r="K29" s="136"/>
      <c r="L29" s="144"/>
      <c r="M29" s="239"/>
    </row>
    <row r="30" spans="1:13" ht="12.75" customHeight="1" x14ac:dyDescent="0.15">
      <c r="A30" s="101">
        <v>13</v>
      </c>
      <c r="B30" s="183"/>
      <c r="C30" s="69" t="s">
        <v>5</v>
      </c>
      <c r="D30" s="62"/>
      <c r="E30" s="143"/>
      <c r="F30" s="233"/>
      <c r="G30" s="101">
        <v>28</v>
      </c>
      <c r="H30" s="234"/>
      <c r="I30" s="235"/>
      <c r="J30" s="69" t="s">
        <v>5</v>
      </c>
      <c r="K30" s="62"/>
      <c r="L30" s="143"/>
      <c r="M30" s="238"/>
    </row>
    <row r="31" spans="1:13" ht="27" customHeight="1" x14ac:dyDescent="0.15">
      <c r="A31" s="101"/>
      <c r="B31" s="183"/>
      <c r="C31" s="134"/>
      <c r="D31" s="136"/>
      <c r="E31" s="144"/>
      <c r="F31" s="233"/>
      <c r="G31" s="101"/>
      <c r="H31" s="236"/>
      <c r="I31" s="237"/>
      <c r="J31" s="134"/>
      <c r="K31" s="136"/>
      <c r="L31" s="144"/>
      <c r="M31" s="239"/>
    </row>
    <row r="32" spans="1:13" ht="12.75" customHeight="1" x14ac:dyDescent="0.15">
      <c r="A32" s="101">
        <v>14</v>
      </c>
      <c r="B32" s="183"/>
      <c r="C32" s="69" t="s">
        <v>5</v>
      </c>
      <c r="D32" s="62"/>
      <c r="E32" s="143"/>
      <c r="F32" s="233"/>
      <c r="G32" s="101">
        <v>29</v>
      </c>
      <c r="H32" s="234"/>
      <c r="I32" s="235"/>
      <c r="J32" s="69" t="s">
        <v>5</v>
      </c>
      <c r="K32" s="62"/>
      <c r="L32" s="143"/>
      <c r="M32" s="238"/>
    </row>
    <row r="33" spans="1:16" ht="27" customHeight="1" x14ac:dyDescent="0.15">
      <c r="A33" s="101"/>
      <c r="B33" s="183"/>
      <c r="C33" s="134"/>
      <c r="D33" s="136"/>
      <c r="E33" s="144"/>
      <c r="F33" s="233"/>
      <c r="G33" s="101"/>
      <c r="H33" s="236"/>
      <c r="I33" s="237"/>
      <c r="J33" s="134"/>
      <c r="K33" s="136"/>
      <c r="L33" s="144"/>
      <c r="M33" s="239"/>
    </row>
    <row r="34" spans="1:16" ht="12.75" customHeight="1" x14ac:dyDescent="0.15">
      <c r="A34" s="101">
        <v>15</v>
      </c>
      <c r="B34" s="183"/>
      <c r="C34" s="69" t="s">
        <v>5</v>
      </c>
      <c r="D34" s="62"/>
      <c r="E34" s="143"/>
      <c r="F34" s="233"/>
      <c r="G34" s="101">
        <v>30</v>
      </c>
      <c r="H34" s="234"/>
      <c r="I34" s="235"/>
      <c r="J34" s="69" t="s">
        <v>5</v>
      </c>
      <c r="K34" s="62"/>
      <c r="L34" s="143"/>
      <c r="M34" s="238"/>
    </row>
    <row r="35" spans="1:16" ht="27" customHeight="1" x14ac:dyDescent="0.15">
      <c r="A35" s="101"/>
      <c r="B35" s="183"/>
      <c r="C35" s="134"/>
      <c r="D35" s="136"/>
      <c r="E35" s="144"/>
      <c r="F35" s="233"/>
      <c r="G35" s="101"/>
      <c r="H35" s="236"/>
      <c r="I35" s="237"/>
      <c r="J35" s="134"/>
      <c r="K35" s="136"/>
      <c r="L35" s="144"/>
      <c r="M35" s="239"/>
    </row>
    <row r="36" spans="1:16" ht="18" customHeight="1" x14ac:dyDescent="0.15">
      <c r="A36" s="215" t="s">
        <v>32</v>
      </c>
      <c r="B36" s="215"/>
      <c r="C36" s="215"/>
      <c r="D36" s="215"/>
      <c r="E36" s="215"/>
      <c r="F36" s="215"/>
      <c r="G36" s="215"/>
      <c r="H36" s="215"/>
      <c r="I36" s="215"/>
      <c r="J36" s="215"/>
      <c r="K36" s="215"/>
      <c r="L36" s="215"/>
      <c r="M36" s="215"/>
    </row>
    <row r="37" spans="1:16" ht="16.5" customHeight="1" x14ac:dyDescent="0.15">
      <c r="A37" s="22" t="s">
        <v>31</v>
      </c>
      <c r="B37" s="22"/>
      <c r="C37" s="22"/>
      <c r="D37" s="22"/>
      <c r="E37" s="22"/>
      <c r="F37" s="22"/>
      <c r="G37" s="22"/>
      <c r="H37" s="22"/>
      <c r="I37" s="22"/>
      <c r="J37" s="22"/>
      <c r="K37" s="22"/>
      <c r="L37" s="22"/>
      <c r="M37" s="22"/>
    </row>
    <row r="38" spans="1:16" ht="13.5" customHeight="1" x14ac:dyDescent="0.15">
      <c r="A38" s="22"/>
      <c r="B38" s="22"/>
      <c r="C38" s="22"/>
      <c r="D38" s="22"/>
      <c r="E38" s="22"/>
      <c r="F38" s="21"/>
      <c r="G38" s="219" t="s">
        <v>2</v>
      </c>
      <c r="H38" s="220"/>
      <c r="I38" s="221" t="s">
        <v>28</v>
      </c>
      <c r="J38" s="222"/>
      <c r="K38" s="220"/>
      <c r="L38" s="23" t="s">
        <v>27</v>
      </c>
      <c r="M38" s="20"/>
      <c r="N38" s="21"/>
      <c r="O38" s="21"/>
    </row>
    <row r="39" spans="1:16" ht="13.5" customHeight="1" x14ac:dyDescent="0.15">
      <c r="A39" s="30" t="s">
        <v>53</v>
      </c>
      <c r="B39" s="31"/>
      <c r="C39" s="31"/>
      <c r="D39" s="31"/>
      <c r="E39" s="32"/>
      <c r="F39" s="32"/>
      <c r="G39" s="223" t="s">
        <v>23</v>
      </c>
      <c r="H39" s="224"/>
      <c r="I39" s="227" t="s">
        <v>25</v>
      </c>
      <c r="J39" s="228"/>
      <c r="K39" s="34">
        <f>SUMPRODUCT((B6:B35="特進")*(E6:E35="男"))+SUMPRODUCT((H6:I35="特進")*(L6:L35="男"))</f>
        <v>0</v>
      </c>
      <c r="L39" s="229">
        <f>SUM(K39:K40)</f>
        <v>0</v>
      </c>
      <c r="M39" s="20"/>
      <c r="N39" s="21"/>
      <c r="O39" s="21"/>
    </row>
    <row r="40" spans="1:16" ht="13.5" customHeight="1" x14ac:dyDescent="0.15">
      <c r="A40" s="31"/>
      <c r="B40" s="31"/>
      <c r="C40" s="31"/>
      <c r="D40" s="31"/>
      <c r="E40" s="32"/>
      <c r="F40" s="32"/>
      <c r="G40" s="225"/>
      <c r="H40" s="226"/>
      <c r="I40" s="231" t="s">
        <v>26</v>
      </c>
      <c r="J40" s="232"/>
      <c r="K40" s="35">
        <f>SUMPRODUCT((B6:B35="特進")*(E6:E35="女"))+SUMPRODUCT((H6:I35="特進")*(L6:L35="女"))</f>
        <v>0</v>
      </c>
      <c r="L40" s="230"/>
      <c r="M40" s="20"/>
      <c r="N40" s="21"/>
      <c r="O40" s="21"/>
    </row>
    <row r="41" spans="1:16" ht="13.5" customHeight="1" x14ac:dyDescent="0.15">
      <c r="A41" s="31"/>
      <c r="B41" s="31"/>
      <c r="C41" s="31"/>
      <c r="D41" s="31"/>
      <c r="E41" s="32"/>
      <c r="F41" s="32"/>
      <c r="G41" s="223" t="s">
        <v>24</v>
      </c>
      <c r="H41" s="224"/>
      <c r="I41" s="227" t="s">
        <v>25</v>
      </c>
      <c r="J41" s="228"/>
      <c r="K41" s="26">
        <f>SUMPRODUCT((B6:B35="進学")*(E6:E35="男"))+SUMPRODUCT((H6:I35="進学")*(L6:L35="男"))</f>
        <v>0</v>
      </c>
      <c r="L41" s="229">
        <f>SUM(K41:K42)</f>
        <v>0</v>
      </c>
      <c r="M41" s="20"/>
      <c r="N41" s="21"/>
      <c r="O41" s="21"/>
    </row>
    <row r="42" spans="1:16" ht="13.5" customHeight="1" x14ac:dyDescent="0.15">
      <c r="A42" s="31"/>
      <c r="B42" s="31"/>
      <c r="C42" s="31"/>
      <c r="D42" s="31"/>
      <c r="E42" s="32"/>
      <c r="F42" s="32"/>
      <c r="G42" s="225"/>
      <c r="H42" s="226"/>
      <c r="I42" s="231" t="s">
        <v>26</v>
      </c>
      <c r="J42" s="232"/>
      <c r="K42" s="27">
        <f>SUMPRODUCT((B6:B35="進学")*(E6:E35="女"))+SUMPRODUCT((H6:I35="進学")*(L6:L35="女"))</f>
        <v>0</v>
      </c>
      <c r="L42" s="230"/>
      <c r="M42" s="20"/>
      <c r="N42" s="21"/>
      <c r="O42" s="21"/>
    </row>
    <row r="43" spans="1:16" x14ac:dyDescent="0.15">
      <c r="A43" s="31"/>
      <c r="B43" s="31"/>
      <c r="C43" s="31"/>
      <c r="D43" s="31"/>
      <c r="E43" s="32"/>
      <c r="F43" s="32"/>
      <c r="G43" s="216" t="s">
        <v>27</v>
      </c>
      <c r="H43" s="217"/>
      <c r="I43" s="217"/>
      <c r="J43" s="218"/>
      <c r="K43" s="28">
        <f>SUM(K39:K42)</f>
        <v>0</v>
      </c>
      <c r="L43" s="29">
        <f>SUM(L39:L42)</f>
        <v>0</v>
      </c>
      <c r="M43" s="18"/>
      <c r="N43" s="21"/>
      <c r="O43" s="21"/>
    </row>
    <row r="44" spans="1:16" ht="29.25" customHeight="1" x14ac:dyDescent="0.15">
      <c r="A44" s="97" t="s">
        <v>84</v>
      </c>
      <c r="B44" s="97"/>
      <c r="C44" s="97"/>
      <c r="D44" s="97"/>
      <c r="E44" s="97"/>
      <c r="F44" s="97"/>
      <c r="G44" s="97"/>
      <c r="H44" s="97"/>
      <c r="I44" s="97"/>
      <c r="J44" s="90" t="s">
        <v>18</v>
      </c>
      <c r="K44" s="90"/>
      <c r="L44" s="90"/>
      <c r="M44" s="90"/>
      <c r="N44" s="90"/>
      <c r="O44" s="90"/>
      <c r="P44" s="90"/>
    </row>
    <row r="45" spans="1:16" ht="21.75" customHeight="1" x14ac:dyDescent="0.15">
      <c r="A45" s="7"/>
      <c r="B45" s="7"/>
      <c r="C45" s="7"/>
      <c r="D45" s="7"/>
      <c r="E45" s="7"/>
      <c r="F45" s="7"/>
      <c r="G45" s="7"/>
      <c r="H45" s="7"/>
      <c r="I45" s="7"/>
      <c r="J45" s="7"/>
      <c r="K45" s="240" t="str">
        <f>+$K$2</f>
        <v>　　　　令和 ４ 年 １ 月　　日</v>
      </c>
      <c r="L45" s="240"/>
      <c r="M45" s="240"/>
    </row>
    <row r="46" spans="1:16" ht="41.25" customHeight="1" x14ac:dyDescent="0.15">
      <c r="A46" s="208"/>
      <c r="B46" s="208"/>
      <c r="C46" s="208"/>
      <c r="D46" s="208"/>
      <c r="E46" s="208"/>
      <c r="F46" s="7"/>
      <c r="G46" s="7"/>
      <c r="H46" s="7"/>
      <c r="I46" s="7"/>
      <c r="J46" s="7"/>
      <c r="K46" s="7"/>
      <c r="L46" s="7"/>
      <c r="M46" s="7"/>
    </row>
    <row r="47" spans="1:16" s="4" customFormat="1" ht="41.25" customHeight="1" x14ac:dyDescent="0.15">
      <c r="A47" s="15"/>
      <c r="B47" s="99" t="str">
        <f>IF($B$4=0," ",$B$4)</f>
        <v xml:space="preserve"> </v>
      </c>
      <c r="C47" s="99"/>
      <c r="D47" s="99"/>
      <c r="E47" s="99"/>
      <c r="F47" s="49" t="s">
        <v>15</v>
      </c>
      <c r="G47" s="48"/>
      <c r="H47" s="48" t="s">
        <v>12</v>
      </c>
      <c r="I47" s="99" t="str">
        <f>IF($I$4=0," ",$I$4)</f>
        <v xml:space="preserve"> </v>
      </c>
      <c r="J47" s="99"/>
      <c r="K47" s="99"/>
      <c r="L47" s="36" t="s">
        <v>17</v>
      </c>
      <c r="M47" s="16"/>
    </row>
    <row r="48" spans="1:16" s="5" customFormat="1" ht="33" customHeight="1" x14ac:dyDescent="0.15">
      <c r="A48" s="1" t="s">
        <v>1</v>
      </c>
      <c r="B48" s="1" t="s">
        <v>2</v>
      </c>
      <c r="C48" s="91" t="s">
        <v>13</v>
      </c>
      <c r="D48" s="93"/>
      <c r="E48" s="17" t="s">
        <v>3</v>
      </c>
      <c r="F48" s="1" t="s">
        <v>21</v>
      </c>
      <c r="G48" s="1" t="s">
        <v>1</v>
      </c>
      <c r="H48" s="91" t="s">
        <v>2</v>
      </c>
      <c r="I48" s="93"/>
      <c r="J48" s="91" t="s">
        <v>13</v>
      </c>
      <c r="K48" s="93"/>
      <c r="L48" s="17" t="s">
        <v>3</v>
      </c>
      <c r="M48" s="1" t="s">
        <v>21</v>
      </c>
    </row>
    <row r="49" spans="1:13" ht="13.5" customHeight="1" x14ac:dyDescent="0.15">
      <c r="A49" s="101">
        <v>31</v>
      </c>
      <c r="B49" s="183"/>
      <c r="C49" s="69" t="s">
        <v>5</v>
      </c>
      <c r="D49" s="62"/>
      <c r="E49" s="143"/>
      <c r="F49" s="233"/>
      <c r="G49" s="101">
        <v>46</v>
      </c>
      <c r="H49" s="234"/>
      <c r="I49" s="235"/>
      <c r="J49" s="69" t="s">
        <v>5</v>
      </c>
      <c r="K49" s="62"/>
      <c r="L49" s="143"/>
      <c r="M49" s="238"/>
    </row>
    <row r="50" spans="1:13" ht="27" customHeight="1" x14ac:dyDescent="0.15">
      <c r="A50" s="101"/>
      <c r="B50" s="183"/>
      <c r="C50" s="134"/>
      <c r="D50" s="136"/>
      <c r="E50" s="144"/>
      <c r="F50" s="233"/>
      <c r="G50" s="101"/>
      <c r="H50" s="236"/>
      <c r="I50" s="237"/>
      <c r="J50" s="134"/>
      <c r="K50" s="136"/>
      <c r="L50" s="144"/>
      <c r="M50" s="239"/>
    </row>
    <row r="51" spans="1:13" ht="13.5" customHeight="1" x14ac:dyDescent="0.15">
      <c r="A51" s="101">
        <v>32</v>
      </c>
      <c r="B51" s="183"/>
      <c r="C51" s="69" t="s">
        <v>5</v>
      </c>
      <c r="D51" s="62"/>
      <c r="E51" s="143"/>
      <c r="F51" s="233"/>
      <c r="G51" s="101">
        <v>47</v>
      </c>
      <c r="H51" s="234"/>
      <c r="I51" s="235"/>
      <c r="J51" s="69" t="s">
        <v>5</v>
      </c>
      <c r="K51" s="62"/>
      <c r="L51" s="143"/>
      <c r="M51" s="238"/>
    </row>
    <row r="52" spans="1:13" ht="27" customHeight="1" x14ac:dyDescent="0.15">
      <c r="A52" s="101"/>
      <c r="B52" s="183"/>
      <c r="C52" s="134"/>
      <c r="D52" s="136"/>
      <c r="E52" s="144"/>
      <c r="F52" s="233"/>
      <c r="G52" s="101"/>
      <c r="H52" s="236"/>
      <c r="I52" s="237"/>
      <c r="J52" s="134"/>
      <c r="K52" s="136"/>
      <c r="L52" s="144"/>
      <c r="M52" s="239"/>
    </row>
    <row r="53" spans="1:13" ht="13.5" customHeight="1" x14ac:dyDescent="0.15">
      <c r="A53" s="101">
        <v>33</v>
      </c>
      <c r="B53" s="183"/>
      <c r="C53" s="69" t="s">
        <v>5</v>
      </c>
      <c r="D53" s="62"/>
      <c r="E53" s="143"/>
      <c r="F53" s="233"/>
      <c r="G53" s="101">
        <v>48</v>
      </c>
      <c r="H53" s="234"/>
      <c r="I53" s="235"/>
      <c r="J53" s="69" t="s">
        <v>5</v>
      </c>
      <c r="K53" s="62"/>
      <c r="L53" s="143"/>
      <c r="M53" s="238"/>
    </row>
    <row r="54" spans="1:13" ht="27" customHeight="1" x14ac:dyDescent="0.15">
      <c r="A54" s="101"/>
      <c r="B54" s="183"/>
      <c r="C54" s="134"/>
      <c r="D54" s="136"/>
      <c r="E54" s="144"/>
      <c r="F54" s="233"/>
      <c r="G54" s="101"/>
      <c r="H54" s="236"/>
      <c r="I54" s="237"/>
      <c r="J54" s="134"/>
      <c r="K54" s="136"/>
      <c r="L54" s="144"/>
      <c r="M54" s="239"/>
    </row>
    <row r="55" spans="1:13" ht="13.5" customHeight="1" x14ac:dyDescent="0.15">
      <c r="A55" s="101">
        <v>34</v>
      </c>
      <c r="B55" s="183"/>
      <c r="C55" s="69" t="s">
        <v>5</v>
      </c>
      <c r="D55" s="62"/>
      <c r="E55" s="143"/>
      <c r="F55" s="233"/>
      <c r="G55" s="101">
        <v>49</v>
      </c>
      <c r="H55" s="234"/>
      <c r="I55" s="235"/>
      <c r="J55" s="69" t="s">
        <v>5</v>
      </c>
      <c r="K55" s="62"/>
      <c r="L55" s="143"/>
      <c r="M55" s="238"/>
    </row>
    <row r="56" spans="1:13" ht="27" customHeight="1" x14ac:dyDescent="0.15">
      <c r="A56" s="101"/>
      <c r="B56" s="183"/>
      <c r="C56" s="134"/>
      <c r="D56" s="136"/>
      <c r="E56" s="144"/>
      <c r="F56" s="233"/>
      <c r="G56" s="101"/>
      <c r="H56" s="236"/>
      <c r="I56" s="237"/>
      <c r="J56" s="134"/>
      <c r="K56" s="136"/>
      <c r="L56" s="144"/>
      <c r="M56" s="239"/>
    </row>
    <row r="57" spans="1:13" ht="13.5" customHeight="1" x14ac:dyDescent="0.15">
      <c r="A57" s="101">
        <v>35</v>
      </c>
      <c r="B57" s="183"/>
      <c r="C57" s="69" t="s">
        <v>5</v>
      </c>
      <c r="D57" s="62"/>
      <c r="E57" s="143"/>
      <c r="F57" s="233"/>
      <c r="G57" s="101">
        <v>50</v>
      </c>
      <c r="H57" s="234"/>
      <c r="I57" s="235"/>
      <c r="J57" s="69" t="s">
        <v>5</v>
      </c>
      <c r="K57" s="62"/>
      <c r="L57" s="143"/>
      <c r="M57" s="238"/>
    </row>
    <row r="58" spans="1:13" ht="27" customHeight="1" x14ac:dyDescent="0.15">
      <c r="A58" s="101"/>
      <c r="B58" s="183"/>
      <c r="C58" s="134"/>
      <c r="D58" s="136"/>
      <c r="E58" s="144"/>
      <c r="F58" s="233"/>
      <c r="G58" s="101"/>
      <c r="H58" s="236"/>
      <c r="I58" s="237"/>
      <c r="J58" s="134"/>
      <c r="K58" s="136"/>
      <c r="L58" s="144"/>
      <c r="M58" s="239"/>
    </row>
    <row r="59" spans="1:13" ht="13.5" customHeight="1" x14ac:dyDescent="0.15">
      <c r="A59" s="101">
        <v>36</v>
      </c>
      <c r="B59" s="183"/>
      <c r="C59" s="69" t="s">
        <v>5</v>
      </c>
      <c r="D59" s="62"/>
      <c r="E59" s="143"/>
      <c r="F59" s="233"/>
      <c r="G59" s="101">
        <v>51</v>
      </c>
      <c r="H59" s="234"/>
      <c r="I59" s="235"/>
      <c r="J59" s="69" t="s">
        <v>5</v>
      </c>
      <c r="K59" s="62"/>
      <c r="L59" s="143"/>
      <c r="M59" s="238"/>
    </row>
    <row r="60" spans="1:13" ht="27" customHeight="1" x14ac:dyDescent="0.15">
      <c r="A60" s="101"/>
      <c r="B60" s="183"/>
      <c r="C60" s="134"/>
      <c r="D60" s="136"/>
      <c r="E60" s="144"/>
      <c r="F60" s="233"/>
      <c r="G60" s="101"/>
      <c r="H60" s="236"/>
      <c r="I60" s="237"/>
      <c r="J60" s="134"/>
      <c r="K60" s="136"/>
      <c r="L60" s="144"/>
      <c r="M60" s="239"/>
    </row>
    <row r="61" spans="1:13" ht="13.5" customHeight="1" x14ac:dyDescent="0.15">
      <c r="A61" s="101">
        <v>37</v>
      </c>
      <c r="B61" s="183"/>
      <c r="C61" s="69" t="s">
        <v>5</v>
      </c>
      <c r="D61" s="62"/>
      <c r="E61" s="143"/>
      <c r="F61" s="233"/>
      <c r="G61" s="101">
        <v>52</v>
      </c>
      <c r="H61" s="234"/>
      <c r="I61" s="235"/>
      <c r="J61" s="69" t="s">
        <v>5</v>
      </c>
      <c r="K61" s="62"/>
      <c r="L61" s="143"/>
      <c r="M61" s="238"/>
    </row>
    <row r="62" spans="1:13" ht="27" customHeight="1" x14ac:dyDescent="0.15">
      <c r="A62" s="101"/>
      <c r="B62" s="183"/>
      <c r="C62" s="134"/>
      <c r="D62" s="136"/>
      <c r="E62" s="144"/>
      <c r="F62" s="233"/>
      <c r="G62" s="101"/>
      <c r="H62" s="236"/>
      <c r="I62" s="237"/>
      <c r="J62" s="134"/>
      <c r="K62" s="136"/>
      <c r="L62" s="144"/>
      <c r="M62" s="239"/>
    </row>
    <row r="63" spans="1:13" ht="13.5" customHeight="1" x14ac:dyDescent="0.15">
      <c r="A63" s="101">
        <v>38</v>
      </c>
      <c r="B63" s="183"/>
      <c r="C63" s="69" t="s">
        <v>5</v>
      </c>
      <c r="D63" s="62"/>
      <c r="E63" s="143"/>
      <c r="F63" s="233"/>
      <c r="G63" s="101">
        <v>53</v>
      </c>
      <c r="H63" s="234"/>
      <c r="I63" s="235"/>
      <c r="J63" s="69" t="s">
        <v>5</v>
      </c>
      <c r="K63" s="62"/>
      <c r="L63" s="143"/>
      <c r="M63" s="238"/>
    </row>
    <row r="64" spans="1:13" ht="27" customHeight="1" x14ac:dyDescent="0.15">
      <c r="A64" s="101"/>
      <c r="B64" s="183"/>
      <c r="C64" s="134"/>
      <c r="D64" s="136"/>
      <c r="E64" s="144"/>
      <c r="F64" s="233"/>
      <c r="G64" s="101"/>
      <c r="H64" s="236"/>
      <c r="I64" s="237"/>
      <c r="J64" s="134"/>
      <c r="K64" s="136"/>
      <c r="L64" s="144"/>
      <c r="M64" s="239"/>
    </row>
    <row r="65" spans="1:13" ht="13.5" customHeight="1" x14ac:dyDescent="0.15">
      <c r="A65" s="101">
        <v>39</v>
      </c>
      <c r="B65" s="183"/>
      <c r="C65" s="69" t="s">
        <v>5</v>
      </c>
      <c r="D65" s="62"/>
      <c r="E65" s="143"/>
      <c r="F65" s="233"/>
      <c r="G65" s="101">
        <v>54</v>
      </c>
      <c r="H65" s="234"/>
      <c r="I65" s="235"/>
      <c r="J65" s="69" t="s">
        <v>5</v>
      </c>
      <c r="K65" s="62"/>
      <c r="L65" s="143"/>
      <c r="M65" s="238"/>
    </row>
    <row r="66" spans="1:13" ht="27" customHeight="1" x14ac:dyDescent="0.15">
      <c r="A66" s="101"/>
      <c r="B66" s="183"/>
      <c r="C66" s="134"/>
      <c r="D66" s="136"/>
      <c r="E66" s="144"/>
      <c r="F66" s="233"/>
      <c r="G66" s="101"/>
      <c r="H66" s="236"/>
      <c r="I66" s="237"/>
      <c r="J66" s="134"/>
      <c r="K66" s="136"/>
      <c r="L66" s="144"/>
      <c r="M66" s="239"/>
    </row>
    <row r="67" spans="1:13" ht="13.5" customHeight="1" x14ac:dyDescent="0.15">
      <c r="A67" s="101">
        <v>40</v>
      </c>
      <c r="B67" s="183"/>
      <c r="C67" s="69" t="s">
        <v>5</v>
      </c>
      <c r="D67" s="62"/>
      <c r="E67" s="143"/>
      <c r="F67" s="233"/>
      <c r="G67" s="101">
        <v>55</v>
      </c>
      <c r="H67" s="234"/>
      <c r="I67" s="235"/>
      <c r="J67" s="69" t="s">
        <v>5</v>
      </c>
      <c r="K67" s="62"/>
      <c r="L67" s="143"/>
      <c r="M67" s="238"/>
    </row>
    <row r="68" spans="1:13" ht="27" customHeight="1" x14ac:dyDescent="0.15">
      <c r="A68" s="101"/>
      <c r="B68" s="183"/>
      <c r="C68" s="134"/>
      <c r="D68" s="136"/>
      <c r="E68" s="144"/>
      <c r="F68" s="233"/>
      <c r="G68" s="101"/>
      <c r="H68" s="236"/>
      <c r="I68" s="237"/>
      <c r="J68" s="134"/>
      <c r="K68" s="136"/>
      <c r="L68" s="144"/>
      <c r="M68" s="239"/>
    </row>
    <row r="69" spans="1:13" ht="13.5" customHeight="1" x14ac:dyDescent="0.15">
      <c r="A69" s="101">
        <v>41</v>
      </c>
      <c r="B69" s="183"/>
      <c r="C69" s="69" t="s">
        <v>5</v>
      </c>
      <c r="D69" s="62"/>
      <c r="E69" s="143"/>
      <c r="F69" s="233"/>
      <c r="G69" s="101">
        <v>56</v>
      </c>
      <c r="H69" s="234"/>
      <c r="I69" s="235"/>
      <c r="J69" s="69" t="s">
        <v>5</v>
      </c>
      <c r="K69" s="62"/>
      <c r="L69" s="143"/>
      <c r="M69" s="238"/>
    </row>
    <row r="70" spans="1:13" ht="27" customHeight="1" x14ac:dyDescent="0.15">
      <c r="A70" s="101"/>
      <c r="B70" s="183"/>
      <c r="C70" s="134"/>
      <c r="D70" s="136"/>
      <c r="E70" s="144"/>
      <c r="F70" s="233"/>
      <c r="G70" s="101"/>
      <c r="H70" s="236"/>
      <c r="I70" s="237"/>
      <c r="J70" s="134"/>
      <c r="K70" s="136"/>
      <c r="L70" s="144"/>
      <c r="M70" s="239"/>
    </row>
    <row r="71" spans="1:13" ht="13.5" customHeight="1" x14ac:dyDescent="0.15">
      <c r="A71" s="101">
        <v>42</v>
      </c>
      <c r="B71" s="183"/>
      <c r="C71" s="69" t="s">
        <v>5</v>
      </c>
      <c r="D71" s="62"/>
      <c r="E71" s="143"/>
      <c r="F71" s="233"/>
      <c r="G71" s="101">
        <v>57</v>
      </c>
      <c r="H71" s="234"/>
      <c r="I71" s="235"/>
      <c r="J71" s="69" t="s">
        <v>5</v>
      </c>
      <c r="K71" s="62"/>
      <c r="L71" s="143"/>
      <c r="M71" s="238"/>
    </row>
    <row r="72" spans="1:13" ht="27" customHeight="1" x14ac:dyDescent="0.15">
      <c r="A72" s="101"/>
      <c r="B72" s="183"/>
      <c r="C72" s="134"/>
      <c r="D72" s="136"/>
      <c r="E72" s="144"/>
      <c r="F72" s="233"/>
      <c r="G72" s="101"/>
      <c r="H72" s="236"/>
      <c r="I72" s="237"/>
      <c r="J72" s="134"/>
      <c r="K72" s="136"/>
      <c r="L72" s="144"/>
      <c r="M72" s="239"/>
    </row>
    <row r="73" spans="1:13" ht="13.5" customHeight="1" x14ac:dyDescent="0.15">
      <c r="A73" s="101">
        <v>43</v>
      </c>
      <c r="B73" s="183"/>
      <c r="C73" s="69" t="s">
        <v>5</v>
      </c>
      <c r="D73" s="62"/>
      <c r="E73" s="143"/>
      <c r="F73" s="233"/>
      <c r="G73" s="101">
        <v>58</v>
      </c>
      <c r="H73" s="234"/>
      <c r="I73" s="235"/>
      <c r="J73" s="69" t="s">
        <v>5</v>
      </c>
      <c r="K73" s="62"/>
      <c r="L73" s="143"/>
      <c r="M73" s="238"/>
    </row>
    <row r="74" spans="1:13" ht="27" customHeight="1" x14ac:dyDescent="0.15">
      <c r="A74" s="101"/>
      <c r="B74" s="183"/>
      <c r="C74" s="134"/>
      <c r="D74" s="136"/>
      <c r="E74" s="144"/>
      <c r="F74" s="233"/>
      <c r="G74" s="101"/>
      <c r="H74" s="236"/>
      <c r="I74" s="237"/>
      <c r="J74" s="134"/>
      <c r="K74" s="136"/>
      <c r="L74" s="144"/>
      <c r="M74" s="239"/>
    </row>
    <row r="75" spans="1:13" ht="13.5" customHeight="1" x14ac:dyDescent="0.15">
      <c r="A75" s="101">
        <v>44</v>
      </c>
      <c r="B75" s="183"/>
      <c r="C75" s="69" t="s">
        <v>5</v>
      </c>
      <c r="D75" s="62"/>
      <c r="E75" s="143"/>
      <c r="F75" s="233"/>
      <c r="G75" s="101">
        <v>59</v>
      </c>
      <c r="H75" s="234"/>
      <c r="I75" s="235"/>
      <c r="J75" s="69" t="s">
        <v>5</v>
      </c>
      <c r="K75" s="62"/>
      <c r="L75" s="143"/>
      <c r="M75" s="238"/>
    </row>
    <row r="76" spans="1:13" ht="27" customHeight="1" x14ac:dyDescent="0.15">
      <c r="A76" s="101"/>
      <c r="B76" s="183"/>
      <c r="C76" s="134"/>
      <c r="D76" s="136"/>
      <c r="E76" s="144"/>
      <c r="F76" s="233"/>
      <c r="G76" s="101"/>
      <c r="H76" s="236"/>
      <c r="I76" s="237"/>
      <c r="J76" s="134"/>
      <c r="K76" s="136"/>
      <c r="L76" s="144"/>
      <c r="M76" s="239"/>
    </row>
    <row r="77" spans="1:13" ht="13.5" customHeight="1" x14ac:dyDescent="0.15">
      <c r="A77" s="101">
        <v>45</v>
      </c>
      <c r="B77" s="183"/>
      <c r="C77" s="69" t="s">
        <v>5</v>
      </c>
      <c r="D77" s="62"/>
      <c r="E77" s="143"/>
      <c r="F77" s="233"/>
      <c r="G77" s="101">
        <v>60</v>
      </c>
      <c r="H77" s="234"/>
      <c r="I77" s="235"/>
      <c r="J77" s="69" t="s">
        <v>5</v>
      </c>
      <c r="K77" s="62"/>
      <c r="L77" s="143"/>
      <c r="M77" s="238"/>
    </row>
    <row r="78" spans="1:13" ht="27" customHeight="1" x14ac:dyDescent="0.15">
      <c r="A78" s="101"/>
      <c r="B78" s="183"/>
      <c r="C78" s="134"/>
      <c r="D78" s="136"/>
      <c r="E78" s="144"/>
      <c r="F78" s="233"/>
      <c r="G78" s="101"/>
      <c r="H78" s="236"/>
      <c r="I78" s="237"/>
      <c r="J78" s="134"/>
      <c r="K78" s="136"/>
      <c r="L78" s="144"/>
      <c r="M78" s="239"/>
    </row>
    <row r="79" spans="1:13" x14ac:dyDescent="0.15">
      <c r="A79" s="215" t="s">
        <v>32</v>
      </c>
      <c r="B79" s="215"/>
      <c r="C79" s="215"/>
      <c r="D79" s="215"/>
      <c r="E79" s="215"/>
      <c r="F79" s="215"/>
      <c r="G79" s="215"/>
      <c r="H79" s="215"/>
      <c r="I79" s="215"/>
      <c r="J79" s="215"/>
      <c r="K79" s="215"/>
      <c r="L79" s="215"/>
      <c r="M79" s="215"/>
    </row>
    <row r="80" spans="1:13" x14ac:dyDescent="0.15">
      <c r="A80" s="22" t="s">
        <v>31</v>
      </c>
      <c r="B80" s="22"/>
      <c r="C80" s="22"/>
      <c r="D80" s="22"/>
      <c r="E80" s="22"/>
      <c r="F80" s="22"/>
      <c r="G80" s="22"/>
      <c r="H80" s="22"/>
      <c r="I80" s="22"/>
      <c r="J80" s="22"/>
      <c r="K80" s="22"/>
      <c r="L80" s="22"/>
      <c r="M80" s="22"/>
    </row>
    <row r="81" spans="1:16" ht="13.5" customHeight="1" x14ac:dyDescent="0.15">
      <c r="A81" s="22"/>
      <c r="B81" s="22"/>
      <c r="C81" s="22"/>
      <c r="D81" s="22"/>
      <c r="E81" s="22"/>
      <c r="F81" s="21"/>
      <c r="G81" s="219" t="s">
        <v>2</v>
      </c>
      <c r="H81" s="220"/>
      <c r="I81" s="221" t="s">
        <v>28</v>
      </c>
      <c r="J81" s="222"/>
      <c r="K81" s="220"/>
      <c r="L81" s="23" t="s">
        <v>27</v>
      </c>
      <c r="M81" s="20"/>
      <c r="N81" s="21"/>
      <c r="O81" s="21"/>
    </row>
    <row r="82" spans="1:16" ht="13.5" customHeight="1" x14ac:dyDescent="0.15">
      <c r="A82" s="30" t="s">
        <v>53</v>
      </c>
      <c r="B82" s="31"/>
      <c r="C82" s="31"/>
      <c r="D82" s="31"/>
      <c r="E82" s="32"/>
      <c r="F82" s="32"/>
      <c r="G82" s="223" t="s">
        <v>23</v>
      </c>
      <c r="H82" s="224"/>
      <c r="I82" s="227" t="s">
        <v>25</v>
      </c>
      <c r="J82" s="228"/>
      <c r="K82" s="34">
        <f>SUMPRODUCT((B49:B78="特進")*(E49:E78="男"))+SUMPRODUCT((H49:I78="特進")*(L49:L78="男"))+K39</f>
        <v>0</v>
      </c>
      <c r="L82" s="229">
        <f>SUM(K82:K83)</f>
        <v>0</v>
      </c>
      <c r="M82" s="20"/>
      <c r="N82" s="21"/>
      <c r="O82" s="21"/>
    </row>
    <row r="83" spans="1:16" ht="13.5" customHeight="1" x14ac:dyDescent="0.15">
      <c r="A83" s="31"/>
      <c r="B83" s="31"/>
      <c r="C83" s="31"/>
      <c r="D83" s="31"/>
      <c r="E83" s="32"/>
      <c r="F83" s="32"/>
      <c r="G83" s="225"/>
      <c r="H83" s="226"/>
      <c r="I83" s="231" t="s">
        <v>26</v>
      </c>
      <c r="J83" s="232"/>
      <c r="K83" s="35">
        <f>SUMPRODUCT((B49:B78="特進")*(E49:E78="女"))+SUMPRODUCT((H49:I78="特進")*(L49:L78="女"))+K40</f>
        <v>0</v>
      </c>
      <c r="L83" s="230"/>
      <c r="M83" s="20"/>
      <c r="N83" s="21"/>
      <c r="O83" s="21"/>
    </row>
    <row r="84" spans="1:16" ht="13.5" customHeight="1" x14ac:dyDescent="0.15">
      <c r="A84" s="31"/>
      <c r="B84" s="31"/>
      <c r="C84" s="31"/>
      <c r="D84" s="31"/>
      <c r="E84" s="32"/>
      <c r="F84" s="32"/>
      <c r="G84" s="223" t="s">
        <v>24</v>
      </c>
      <c r="H84" s="224"/>
      <c r="I84" s="227" t="s">
        <v>25</v>
      </c>
      <c r="J84" s="228"/>
      <c r="K84" s="26">
        <f>SUMPRODUCT((B49:B78="進学")*(E49:E78="男"))+SUMPRODUCT((H49:I78="進学")*(L49:L78="男"))+K41</f>
        <v>0</v>
      </c>
      <c r="L84" s="229">
        <f>SUM(K84:K85)</f>
        <v>0</v>
      </c>
      <c r="M84" s="20"/>
      <c r="N84" s="21"/>
      <c r="O84" s="21"/>
    </row>
    <row r="85" spans="1:16" ht="13.5" customHeight="1" x14ac:dyDescent="0.15">
      <c r="A85" s="31"/>
      <c r="B85" s="31"/>
      <c r="C85" s="31"/>
      <c r="D85" s="31"/>
      <c r="E85" s="32"/>
      <c r="F85" s="32"/>
      <c r="G85" s="225"/>
      <c r="H85" s="226"/>
      <c r="I85" s="231" t="s">
        <v>26</v>
      </c>
      <c r="J85" s="232"/>
      <c r="K85" s="27">
        <f>SUMPRODUCT((B49:B78="進学")*(E49:E78="女"))+SUMPRODUCT((H49:I78="進学")*(L49:L78="女"))+K42</f>
        <v>0</v>
      </c>
      <c r="L85" s="230"/>
      <c r="M85" s="20"/>
      <c r="N85" s="21"/>
      <c r="O85" s="21"/>
    </row>
    <row r="86" spans="1:16" x14ac:dyDescent="0.15">
      <c r="A86" s="31"/>
      <c r="B86" s="31"/>
      <c r="C86" s="31"/>
      <c r="D86" s="31"/>
      <c r="E86" s="32"/>
      <c r="F86" s="32"/>
      <c r="G86" s="216" t="s">
        <v>27</v>
      </c>
      <c r="H86" s="217"/>
      <c r="I86" s="217"/>
      <c r="J86" s="218"/>
      <c r="K86" s="28">
        <f>SUM(K82:K85)</f>
        <v>0</v>
      </c>
      <c r="L86" s="29">
        <f>SUM(L82:L85)</f>
        <v>0</v>
      </c>
      <c r="M86" s="18"/>
      <c r="N86" s="21"/>
      <c r="O86" s="21"/>
    </row>
    <row r="87" spans="1:16" ht="29.25" customHeight="1" x14ac:dyDescent="0.15">
      <c r="A87" s="97" t="s">
        <v>84</v>
      </c>
      <c r="B87" s="97"/>
      <c r="C87" s="97"/>
      <c r="D87" s="97"/>
      <c r="E87" s="97"/>
      <c r="F87" s="97"/>
      <c r="G87" s="97"/>
      <c r="H87" s="97"/>
      <c r="I87" s="97"/>
      <c r="J87" s="90" t="s">
        <v>18</v>
      </c>
      <c r="K87" s="90"/>
      <c r="L87" s="90"/>
      <c r="M87" s="90"/>
      <c r="N87" s="90"/>
      <c r="O87" s="90"/>
      <c r="P87" s="90"/>
    </row>
    <row r="88" spans="1:16" ht="21.75" customHeight="1" x14ac:dyDescent="0.15">
      <c r="A88" s="7"/>
      <c r="B88" s="7"/>
      <c r="C88" s="7"/>
      <c r="D88" s="7"/>
      <c r="E88" s="7"/>
      <c r="F88" s="7"/>
      <c r="G88" s="7"/>
      <c r="H88" s="7"/>
      <c r="I88" s="7"/>
      <c r="J88" s="7"/>
      <c r="K88" s="240" t="str">
        <f>+$K$2</f>
        <v>　　　　令和 ４ 年 １ 月　　日</v>
      </c>
      <c r="L88" s="240"/>
      <c r="M88" s="240"/>
    </row>
    <row r="89" spans="1:16" ht="41.25" customHeight="1" x14ac:dyDescent="0.15">
      <c r="A89" s="208" t="s">
        <v>0</v>
      </c>
      <c r="B89" s="208"/>
      <c r="C89" s="208"/>
      <c r="D89" s="208"/>
      <c r="E89" s="208"/>
      <c r="F89" s="7"/>
      <c r="G89" s="7"/>
      <c r="H89" s="7"/>
      <c r="I89" s="7"/>
      <c r="J89" s="7"/>
      <c r="K89" s="7"/>
      <c r="L89" s="7"/>
      <c r="M89" s="7"/>
    </row>
    <row r="90" spans="1:16" s="4" customFormat="1" ht="41.25" customHeight="1" x14ac:dyDescent="0.15">
      <c r="A90" s="15"/>
      <c r="B90" s="99" t="str">
        <f>IF($B$4=0," ",$B$4)</f>
        <v xml:space="preserve"> </v>
      </c>
      <c r="C90" s="99"/>
      <c r="D90" s="99"/>
      <c r="E90" s="99"/>
      <c r="F90" s="49" t="s">
        <v>15</v>
      </c>
      <c r="G90" s="48"/>
      <c r="H90" s="48" t="s">
        <v>12</v>
      </c>
      <c r="I90" s="99" t="str">
        <f>IF($I$4=0," ",$I$4)</f>
        <v xml:space="preserve"> </v>
      </c>
      <c r="J90" s="99"/>
      <c r="K90" s="99"/>
      <c r="L90" s="36" t="s">
        <v>17</v>
      </c>
      <c r="M90" s="16"/>
    </row>
    <row r="91" spans="1:16" s="5" customFormat="1" ht="33" customHeight="1" x14ac:dyDescent="0.15">
      <c r="A91" s="1" t="s">
        <v>1</v>
      </c>
      <c r="B91" s="1" t="s">
        <v>2</v>
      </c>
      <c r="C91" s="91" t="s">
        <v>13</v>
      </c>
      <c r="D91" s="93"/>
      <c r="E91" s="17" t="s">
        <v>3</v>
      </c>
      <c r="F91" s="1" t="s">
        <v>21</v>
      </c>
      <c r="G91" s="1" t="s">
        <v>1</v>
      </c>
      <c r="H91" s="91" t="s">
        <v>2</v>
      </c>
      <c r="I91" s="93"/>
      <c r="J91" s="91" t="s">
        <v>13</v>
      </c>
      <c r="K91" s="93"/>
      <c r="L91" s="17" t="s">
        <v>3</v>
      </c>
      <c r="M91" s="1" t="s">
        <v>21</v>
      </c>
    </row>
    <row r="92" spans="1:16" ht="12.75" customHeight="1" x14ac:dyDescent="0.15">
      <c r="A92" s="101">
        <v>61</v>
      </c>
      <c r="B92" s="183"/>
      <c r="C92" s="69" t="s">
        <v>5</v>
      </c>
      <c r="D92" s="62"/>
      <c r="E92" s="143"/>
      <c r="F92" s="233"/>
      <c r="G92" s="101">
        <v>76</v>
      </c>
      <c r="H92" s="234"/>
      <c r="I92" s="235"/>
      <c r="J92" s="69" t="s">
        <v>5</v>
      </c>
      <c r="K92" s="62"/>
      <c r="L92" s="143"/>
      <c r="M92" s="238"/>
    </row>
    <row r="93" spans="1:16" ht="27" customHeight="1" x14ac:dyDescent="0.15">
      <c r="A93" s="101"/>
      <c r="B93" s="183"/>
      <c r="C93" s="134"/>
      <c r="D93" s="136"/>
      <c r="E93" s="144"/>
      <c r="F93" s="233"/>
      <c r="G93" s="101"/>
      <c r="H93" s="236"/>
      <c r="I93" s="237"/>
      <c r="J93" s="134"/>
      <c r="K93" s="136"/>
      <c r="L93" s="144"/>
      <c r="M93" s="239"/>
    </row>
    <row r="94" spans="1:16" ht="12.75" customHeight="1" x14ac:dyDescent="0.15">
      <c r="A94" s="101">
        <v>62</v>
      </c>
      <c r="B94" s="183"/>
      <c r="C94" s="69" t="s">
        <v>5</v>
      </c>
      <c r="D94" s="62"/>
      <c r="E94" s="143"/>
      <c r="F94" s="233"/>
      <c r="G94" s="101">
        <v>77</v>
      </c>
      <c r="H94" s="234"/>
      <c r="I94" s="235"/>
      <c r="J94" s="69" t="s">
        <v>5</v>
      </c>
      <c r="K94" s="62"/>
      <c r="L94" s="143"/>
      <c r="M94" s="238"/>
    </row>
    <row r="95" spans="1:16" ht="27" customHeight="1" x14ac:dyDescent="0.15">
      <c r="A95" s="101"/>
      <c r="B95" s="183"/>
      <c r="C95" s="134"/>
      <c r="D95" s="136"/>
      <c r="E95" s="144"/>
      <c r="F95" s="233"/>
      <c r="G95" s="101"/>
      <c r="H95" s="236"/>
      <c r="I95" s="237"/>
      <c r="J95" s="134"/>
      <c r="K95" s="136"/>
      <c r="L95" s="144"/>
      <c r="M95" s="239"/>
    </row>
    <row r="96" spans="1:16" ht="12.75" customHeight="1" x14ac:dyDescent="0.15">
      <c r="A96" s="101">
        <v>63</v>
      </c>
      <c r="B96" s="183"/>
      <c r="C96" s="69" t="s">
        <v>5</v>
      </c>
      <c r="D96" s="62"/>
      <c r="E96" s="143"/>
      <c r="F96" s="233"/>
      <c r="G96" s="101">
        <v>78</v>
      </c>
      <c r="H96" s="234"/>
      <c r="I96" s="235"/>
      <c r="J96" s="69" t="s">
        <v>5</v>
      </c>
      <c r="K96" s="62"/>
      <c r="L96" s="143"/>
      <c r="M96" s="238"/>
    </row>
    <row r="97" spans="1:13" ht="27" customHeight="1" x14ac:dyDescent="0.15">
      <c r="A97" s="101"/>
      <c r="B97" s="183"/>
      <c r="C97" s="134"/>
      <c r="D97" s="136"/>
      <c r="E97" s="144"/>
      <c r="F97" s="233"/>
      <c r="G97" s="101"/>
      <c r="H97" s="236"/>
      <c r="I97" s="237"/>
      <c r="J97" s="134"/>
      <c r="K97" s="136"/>
      <c r="L97" s="144"/>
      <c r="M97" s="239"/>
    </row>
    <row r="98" spans="1:13" ht="13.5" customHeight="1" x14ac:dyDescent="0.15">
      <c r="A98" s="101">
        <v>64</v>
      </c>
      <c r="B98" s="183"/>
      <c r="C98" s="69" t="s">
        <v>5</v>
      </c>
      <c r="D98" s="62"/>
      <c r="E98" s="143"/>
      <c r="F98" s="233"/>
      <c r="G98" s="101">
        <v>79</v>
      </c>
      <c r="H98" s="234"/>
      <c r="I98" s="235"/>
      <c r="J98" s="69" t="s">
        <v>5</v>
      </c>
      <c r="K98" s="62"/>
      <c r="L98" s="143"/>
      <c r="M98" s="238"/>
    </row>
    <row r="99" spans="1:13" ht="27" customHeight="1" x14ac:dyDescent="0.15">
      <c r="A99" s="101"/>
      <c r="B99" s="183"/>
      <c r="C99" s="134"/>
      <c r="D99" s="136"/>
      <c r="E99" s="144"/>
      <c r="F99" s="233"/>
      <c r="G99" s="101"/>
      <c r="H99" s="236"/>
      <c r="I99" s="237"/>
      <c r="J99" s="134"/>
      <c r="K99" s="136"/>
      <c r="L99" s="144"/>
      <c r="M99" s="239"/>
    </row>
    <row r="100" spans="1:13" ht="13.5" customHeight="1" x14ac:dyDescent="0.15">
      <c r="A100" s="101">
        <v>65</v>
      </c>
      <c r="B100" s="183"/>
      <c r="C100" s="69" t="s">
        <v>5</v>
      </c>
      <c r="D100" s="62"/>
      <c r="E100" s="143"/>
      <c r="F100" s="233"/>
      <c r="G100" s="101">
        <v>80</v>
      </c>
      <c r="H100" s="234"/>
      <c r="I100" s="235"/>
      <c r="J100" s="69" t="s">
        <v>5</v>
      </c>
      <c r="K100" s="62"/>
      <c r="L100" s="143"/>
      <c r="M100" s="238"/>
    </row>
    <row r="101" spans="1:13" ht="27" customHeight="1" x14ac:dyDescent="0.15">
      <c r="A101" s="101"/>
      <c r="B101" s="183"/>
      <c r="C101" s="134"/>
      <c r="D101" s="136"/>
      <c r="E101" s="144"/>
      <c r="F101" s="233"/>
      <c r="G101" s="101"/>
      <c r="H101" s="236"/>
      <c r="I101" s="237"/>
      <c r="J101" s="134"/>
      <c r="K101" s="136"/>
      <c r="L101" s="144"/>
      <c r="M101" s="239"/>
    </row>
    <row r="102" spans="1:13" ht="13.5" customHeight="1" x14ac:dyDescent="0.15">
      <c r="A102" s="101">
        <v>66</v>
      </c>
      <c r="B102" s="183"/>
      <c r="C102" s="69" t="s">
        <v>5</v>
      </c>
      <c r="D102" s="62"/>
      <c r="E102" s="143"/>
      <c r="F102" s="233"/>
      <c r="G102" s="101">
        <v>81</v>
      </c>
      <c r="H102" s="234"/>
      <c r="I102" s="235"/>
      <c r="J102" s="69" t="s">
        <v>5</v>
      </c>
      <c r="K102" s="62"/>
      <c r="L102" s="143"/>
      <c r="M102" s="238"/>
    </row>
    <row r="103" spans="1:13" ht="27" customHeight="1" x14ac:dyDescent="0.15">
      <c r="A103" s="101"/>
      <c r="B103" s="183"/>
      <c r="C103" s="134"/>
      <c r="D103" s="136"/>
      <c r="E103" s="144"/>
      <c r="F103" s="233"/>
      <c r="G103" s="101"/>
      <c r="H103" s="236"/>
      <c r="I103" s="237"/>
      <c r="J103" s="134"/>
      <c r="K103" s="136"/>
      <c r="L103" s="144"/>
      <c r="M103" s="239"/>
    </row>
    <row r="104" spans="1:13" ht="13.5" customHeight="1" x14ac:dyDescent="0.15">
      <c r="A104" s="101">
        <v>67</v>
      </c>
      <c r="B104" s="183"/>
      <c r="C104" s="69" t="s">
        <v>5</v>
      </c>
      <c r="D104" s="62"/>
      <c r="E104" s="143"/>
      <c r="F104" s="233"/>
      <c r="G104" s="101">
        <v>82</v>
      </c>
      <c r="H104" s="234"/>
      <c r="I104" s="235"/>
      <c r="J104" s="69" t="s">
        <v>5</v>
      </c>
      <c r="K104" s="62"/>
      <c r="L104" s="143"/>
      <c r="M104" s="238"/>
    </row>
    <row r="105" spans="1:13" ht="27" customHeight="1" x14ac:dyDescent="0.15">
      <c r="A105" s="101"/>
      <c r="B105" s="183"/>
      <c r="C105" s="134"/>
      <c r="D105" s="136"/>
      <c r="E105" s="144"/>
      <c r="F105" s="233"/>
      <c r="G105" s="101"/>
      <c r="H105" s="236"/>
      <c r="I105" s="237"/>
      <c r="J105" s="134"/>
      <c r="K105" s="136"/>
      <c r="L105" s="144"/>
      <c r="M105" s="239"/>
    </row>
    <row r="106" spans="1:13" ht="13.5" customHeight="1" x14ac:dyDescent="0.15">
      <c r="A106" s="101">
        <v>68</v>
      </c>
      <c r="B106" s="183"/>
      <c r="C106" s="69" t="s">
        <v>5</v>
      </c>
      <c r="D106" s="62"/>
      <c r="E106" s="143"/>
      <c r="F106" s="233"/>
      <c r="G106" s="101">
        <v>83</v>
      </c>
      <c r="H106" s="234"/>
      <c r="I106" s="235"/>
      <c r="J106" s="69" t="s">
        <v>5</v>
      </c>
      <c r="K106" s="62"/>
      <c r="L106" s="143"/>
      <c r="M106" s="238"/>
    </row>
    <row r="107" spans="1:13" ht="27" customHeight="1" x14ac:dyDescent="0.15">
      <c r="A107" s="101"/>
      <c r="B107" s="183"/>
      <c r="C107" s="134"/>
      <c r="D107" s="136"/>
      <c r="E107" s="144"/>
      <c r="F107" s="233"/>
      <c r="G107" s="101"/>
      <c r="H107" s="236"/>
      <c r="I107" s="237"/>
      <c r="J107" s="134"/>
      <c r="K107" s="136"/>
      <c r="L107" s="144"/>
      <c r="M107" s="239"/>
    </row>
    <row r="108" spans="1:13" ht="13.5" customHeight="1" x14ac:dyDescent="0.15">
      <c r="A108" s="101">
        <v>69</v>
      </c>
      <c r="B108" s="183"/>
      <c r="C108" s="69" t="s">
        <v>5</v>
      </c>
      <c r="D108" s="62"/>
      <c r="E108" s="143"/>
      <c r="F108" s="233"/>
      <c r="G108" s="101">
        <v>84</v>
      </c>
      <c r="H108" s="234"/>
      <c r="I108" s="235"/>
      <c r="J108" s="69" t="s">
        <v>5</v>
      </c>
      <c r="K108" s="62"/>
      <c r="L108" s="143"/>
      <c r="M108" s="238"/>
    </row>
    <row r="109" spans="1:13" ht="27" customHeight="1" x14ac:dyDescent="0.15">
      <c r="A109" s="101"/>
      <c r="B109" s="183"/>
      <c r="C109" s="134"/>
      <c r="D109" s="136"/>
      <c r="E109" s="144"/>
      <c r="F109" s="233"/>
      <c r="G109" s="101"/>
      <c r="H109" s="236"/>
      <c r="I109" s="237"/>
      <c r="J109" s="134"/>
      <c r="K109" s="136"/>
      <c r="L109" s="144"/>
      <c r="M109" s="239"/>
    </row>
    <row r="110" spans="1:13" ht="13.5" customHeight="1" x14ac:dyDescent="0.15">
      <c r="A110" s="101">
        <v>70</v>
      </c>
      <c r="B110" s="183"/>
      <c r="C110" s="69" t="s">
        <v>5</v>
      </c>
      <c r="D110" s="62"/>
      <c r="E110" s="143"/>
      <c r="F110" s="233"/>
      <c r="G110" s="101">
        <v>85</v>
      </c>
      <c r="H110" s="234"/>
      <c r="I110" s="235"/>
      <c r="J110" s="69" t="s">
        <v>5</v>
      </c>
      <c r="K110" s="62"/>
      <c r="L110" s="143"/>
      <c r="M110" s="238"/>
    </row>
    <row r="111" spans="1:13" ht="27" customHeight="1" x14ac:dyDescent="0.15">
      <c r="A111" s="101"/>
      <c r="B111" s="183"/>
      <c r="C111" s="134"/>
      <c r="D111" s="136"/>
      <c r="E111" s="144"/>
      <c r="F111" s="233"/>
      <c r="G111" s="101"/>
      <c r="H111" s="236"/>
      <c r="I111" s="237"/>
      <c r="J111" s="134"/>
      <c r="K111" s="136"/>
      <c r="L111" s="144"/>
      <c r="M111" s="239"/>
    </row>
    <row r="112" spans="1:13" ht="13.5" customHeight="1" x14ac:dyDescent="0.15">
      <c r="A112" s="101">
        <v>71</v>
      </c>
      <c r="B112" s="183"/>
      <c r="C112" s="69" t="s">
        <v>5</v>
      </c>
      <c r="D112" s="62"/>
      <c r="E112" s="143"/>
      <c r="F112" s="233"/>
      <c r="G112" s="101">
        <v>86</v>
      </c>
      <c r="H112" s="234"/>
      <c r="I112" s="235"/>
      <c r="J112" s="69" t="s">
        <v>5</v>
      </c>
      <c r="K112" s="62"/>
      <c r="L112" s="143"/>
      <c r="M112" s="238"/>
    </row>
    <row r="113" spans="1:15" ht="27" customHeight="1" x14ac:dyDescent="0.15">
      <c r="A113" s="101"/>
      <c r="B113" s="183"/>
      <c r="C113" s="134"/>
      <c r="D113" s="136"/>
      <c r="E113" s="144"/>
      <c r="F113" s="233"/>
      <c r="G113" s="101"/>
      <c r="H113" s="236"/>
      <c r="I113" s="237"/>
      <c r="J113" s="134"/>
      <c r="K113" s="136"/>
      <c r="L113" s="144"/>
      <c r="M113" s="239"/>
    </row>
    <row r="114" spans="1:15" ht="12.75" customHeight="1" x14ac:dyDescent="0.15">
      <c r="A114" s="101">
        <v>72</v>
      </c>
      <c r="B114" s="183"/>
      <c r="C114" s="69" t="s">
        <v>5</v>
      </c>
      <c r="D114" s="62"/>
      <c r="E114" s="143"/>
      <c r="F114" s="233"/>
      <c r="G114" s="101">
        <v>87</v>
      </c>
      <c r="H114" s="234"/>
      <c r="I114" s="235"/>
      <c r="J114" s="69" t="s">
        <v>5</v>
      </c>
      <c r="K114" s="62"/>
      <c r="L114" s="143"/>
      <c r="M114" s="238"/>
    </row>
    <row r="115" spans="1:15" ht="27" customHeight="1" x14ac:dyDescent="0.15">
      <c r="A115" s="101"/>
      <c r="B115" s="183"/>
      <c r="C115" s="134"/>
      <c r="D115" s="136"/>
      <c r="E115" s="144"/>
      <c r="F115" s="233"/>
      <c r="G115" s="101"/>
      <c r="H115" s="236"/>
      <c r="I115" s="237"/>
      <c r="J115" s="134"/>
      <c r="K115" s="136"/>
      <c r="L115" s="144"/>
      <c r="M115" s="239"/>
    </row>
    <row r="116" spans="1:15" ht="12.75" customHeight="1" x14ac:dyDescent="0.15">
      <c r="A116" s="101">
        <v>73</v>
      </c>
      <c r="B116" s="183"/>
      <c r="C116" s="69" t="s">
        <v>5</v>
      </c>
      <c r="D116" s="62"/>
      <c r="E116" s="143"/>
      <c r="F116" s="233"/>
      <c r="G116" s="101">
        <v>88</v>
      </c>
      <c r="H116" s="234"/>
      <c r="I116" s="235"/>
      <c r="J116" s="69" t="s">
        <v>5</v>
      </c>
      <c r="K116" s="62"/>
      <c r="L116" s="143"/>
      <c r="M116" s="238"/>
    </row>
    <row r="117" spans="1:15" ht="27" customHeight="1" x14ac:dyDescent="0.15">
      <c r="A117" s="101"/>
      <c r="B117" s="183"/>
      <c r="C117" s="134"/>
      <c r="D117" s="136"/>
      <c r="E117" s="144"/>
      <c r="F117" s="233"/>
      <c r="G117" s="101"/>
      <c r="H117" s="236"/>
      <c r="I117" s="237"/>
      <c r="J117" s="134"/>
      <c r="K117" s="136"/>
      <c r="L117" s="144"/>
      <c r="M117" s="239"/>
    </row>
    <row r="118" spans="1:15" ht="12.75" customHeight="1" x14ac:dyDescent="0.15">
      <c r="A118" s="101">
        <v>74</v>
      </c>
      <c r="B118" s="183"/>
      <c r="C118" s="69" t="s">
        <v>5</v>
      </c>
      <c r="D118" s="62"/>
      <c r="E118" s="143"/>
      <c r="F118" s="233"/>
      <c r="G118" s="101">
        <v>89</v>
      </c>
      <c r="H118" s="234"/>
      <c r="I118" s="235"/>
      <c r="J118" s="69" t="s">
        <v>5</v>
      </c>
      <c r="K118" s="62"/>
      <c r="L118" s="143"/>
      <c r="M118" s="238"/>
    </row>
    <row r="119" spans="1:15" ht="27" customHeight="1" x14ac:dyDescent="0.15">
      <c r="A119" s="101"/>
      <c r="B119" s="183"/>
      <c r="C119" s="134"/>
      <c r="D119" s="136"/>
      <c r="E119" s="144"/>
      <c r="F119" s="233"/>
      <c r="G119" s="101"/>
      <c r="H119" s="236"/>
      <c r="I119" s="237"/>
      <c r="J119" s="134"/>
      <c r="K119" s="136"/>
      <c r="L119" s="144"/>
      <c r="M119" s="239"/>
    </row>
    <row r="120" spans="1:15" ht="12.75" customHeight="1" x14ac:dyDescent="0.15">
      <c r="A120" s="101">
        <v>75</v>
      </c>
      <c r="B120" s="183"/>
      <c r="C120" s="69" t="s">
        <v>5</v>
      </c>
      <c r="D120" s="62"/>
      <c r="E120" s="143"/>
      <c r="F120" s="233"/>
      <c r="G120" s="101">
        <v>90</v>
      </c>
      <c r="H120" s="234"/>
      <c r="I120" s="235"/>
      <c r="J120" s="69" t="s">
        <v>5</v>
      </c>
      <c r="K120" s="62"/>
      <c r="L120" s="143"/>
      <c r="M120" s="238"/>
    </row>
    <row r="121" spans="1:15" ht="27" customHeight="1" x14ac:dyDescent="0.15">
      <c r="A121" s="101"/>
      <c r="B121" s="183"/>
      <c r="C121" s="134"/>
      <c r="D121" s="136"/>
      <c r="E121" s="144"/>
      <c r="F121" s="233"/>
      <c r="G121" s="101"/>
      <c r="H121" s="236"/>
      <c r="I121" s="237"/>
      <c r="J121" s="134"/>
      <c r="K121" s="136"/>
      <c r="L121" s="144"/>
      <c r="M121" s="239"/>
    </row>
    <row r="122" spans="1:15" ht="18" customHeight="1" x14ac:dyDescent="0.15">
      <c r="A122" s="215" t="s">
        <v>32</v>
      </c>
      <c r="B122" s="215"/>
      <c r="C122" s="215"/>
      <c r="D122" s="215"/>
      <c r="E122" s="215"/>
      <c r="F122" s="215"/>
      <c r="G122" s="215"/>
      <c r="H122" s="215"/>
      <c r="I122" s="215"/>
      <c r="J122" s="215"/>
      <c r="K122" s="215"/>
      <c r="L122" s="215"/>
      <c r="M122" s="215"/>
    </row>
    <row r="123" spans="1:15" ht="16.5" customHeight="1" x14ac:dyDescent="0.15">
      <c r="A123" s="22" t="s">
        <v>31</v>
      </c>
      <c r="B123" s="22"/>
      <c r="C123" s="22"/>
      <c r="D123" s="22"/>
      <c r="E123" s="22"/>
      <c r="F123" s="22"/>
      <c r="G123" s="22"/>
      <c r="H123" s="22"/>
      <c r="I123" s="22"/>
      <c r="J123" s="22"/>
      <c r="K123" s="22"/>
      <c r="L123" s="22"/>
      <c r="M123" s="22"/>
    </row>
    <row r="124" spans="1:15" ht="13.5" customHeight="1" x14ac:dyDescent="0.15">
      <c r="A124" s="22"/>
      <c r="B124" s="22"/>
      <c r="C124" s="22"/>
      <c r="D124" s="22"/>
      <c r="E124" s="22"/>
      <c r="F124" s="21"/>
      <c r="G124" s="219" t="s">
        <v>2</v>
      </c>
      <c r="H124" s="220"/>
      <c r="I124" s="221" t="s">
        <v>28</v>
      </c>
      <c r="J124" s="222"/>
      <c r="K124" s="220"/>
      <c r="L124" s="23" t="s">
        <v>27</v>
      </c>
      <c r="M124" s="20"/>
      <c r="N124" s="21"/>
      <c r="O124" s="21"/>
    </row>
    <row r="125" spans="1:15" ht="13.5" customHeight="1" x14ac:dyDescent="0.15">
      <c r="A125" s="30" t="s">
        <v>53</v>
      </c>
      <c r="B125" s="31"/>
      <c r="C125" s="31"/>
      <c r="D125" s="31"/>
      <c r="E125" s="32"/>
      <c r="F125" s="32"/>
      <c r="G125" s="223" t="s">
        <v>23</v>
      </c>
      <c r="H125" s="224"/>
      <c r="I125" s="227" t="s">
        <v>25</v>
      </c>
      <c r="J125" s="228"/>
      <c r="K125" s="34">
        <f>SUMPRODUCT((B92:B121="特進")*(E92:E121="男"))+SUMPRODUCT((H92:I121="特進")*(L92:L121="男"))+K82</f>
        <v>0</v>
      </c>
      <c r="L125" s="229">
        <f>SUM(K125:K126)</f>
        <v>0</v>
      </c>
      <c r="M125" s="20"/>
      <c r="N125" s="21"/>
      <c r="O125" s="21"/>
    </row>
    <row r="126" spans="1:15" ht="13.5" customHeight="1" x14ac:dyDescent="0.15">
      <c r="A126" s="31"/>
      <c r="B126" s="31"/>
      <c r="C126" s="31"/>
      <c r="D126" s="31"/>
      <c r="E126" s="32"/>
      <c r="F126" s="32"/>
      <c r="G126" s="225"/>
      <c r="H126" s="226"/>
      <c r="I126" s="231" t="s">
        <v>26</v>
      </c>
      <c r="J126" s="232"/>
      <c r="K126" s="35">
        <f>SUMPRODUCT((B92:B121="特進")*(E92:E121="女"))+SUMPRODUCT((H92:I121="特進")*(L92:L121="女"))+K83</f>
        <v>0</v>
      </c>
      <c r="L126" s="230"/>
      <c r="M126" s="20"/>
      <c r="N126" s="21"/>
      <c r="O126" s="21"/>
    </row>
    <row r="127" spans="1:15" ht="13.5" customHeight="1" x14ac:dyDescent="0.15">
      <c r="A127" s="31"/>
      <c r="B127" s="31"/>
      <c r="C127" s="31"/>
      <c r="D127" s="31"/>
      <c r="E127" s="32"/>
      <c r="F127" s="32"/>
      <c r="G127" s="223" t="s">
        <v>24</v>
      </c>
      <c r="H127" s="224"/>
      <c r="I127" s="227" t="s">
        <v>25</v>
      </c>
      <c r="J127" s="228"/>
      <c r="K127" s="26">
        <f>SUMPRODUCT((B92:B121="進学")*(E92:E121="男"))+SUMPRODUCT((H92:I121="進学")*(L92:L121="男"))+K84</f>
        <v>0</v>
      </c>
      <c r="L127" s="229">
        <f>SUM(K127:K128)</f>
        <v>0</v>
      </c>
      <c r="M127" s="20"/>
      <c r="N127" s="21"/>
      <c r="O127" s="21"/>
    </row>
    <row r="128" spans="1:15" ht="13.5" customHeight="1" x14ac:dyDescent="0.15">
      <c r="A128" s="31"/>
      <c r="B128" s="31"/>
      <c r="C128" s="31"/>
      <c r="D128" s="31"/>
      <c r="E128" s="32"/>
      <c r="F128" s="32"/>
      <c r="G128" s="225"/>
      <c r="H128" s="226"/>
      <c r="I128" s="231" t="s">
        <v>26</v>
      </c>
      <c r="J128" s="232"/>
      <c r="K128" s="27">
        <f>SUMPRODUCT((B92:B121="進学")*(E92:E121="女"))+SUMPRODUCT((H92:I121="進学")*(L92:L121="女"))+K85</f>
        <v>0</v>
      </c>
      <c r="L128" s="230"/>
      <c r="M128" s="20"/>
      <c r="N128" s="21"/>
      <c r="O128" s="21"/>
    </row>
    <row r="129" spans="1:16" x14ac:dyDescent="0.15">
      <c r="A129" s="31"/>
      <c r="B129" s="31"/>
      <c r="C129" s="31"/>
      <c r="D129" s="31"/>
      <c r="E129" s="32"/>
      <c r="F129" s="32"/>
      <c r="G129" s="216" t="s">
        <v>27</v>
      </c>
      <c r="H129" s="217"/>
      <c r="I129" s="217"/>
      <c r="J129" s="218"/>
      <c r="K129" s="28">
        <f>SUM(K125:K128)</f>
        <v>0</v>
      </c>
      <c r="L129" s="29">
        <f>SUM(L125:L128)</f>
        <v>0</v>
      </c>
      <c r="M129" s="18"/>
      <c r="N129" s="21"/>
      <c r="O129" s="21"/>
    </row>
    <row r="130" spans="1:16" ht="29.25" customHeight="1" x14ac:dyDescent="0.15">
      <c r="A130" s="97" t="s">
        <v>84</v>
      </c>
      <c r="B130" s="97"/>
      <c r="C130" s="97"/>
      <c r="D130" s="97"/>
      <c r="E130" s="97"/>
      <c r="F130" s="97"/>
      <c r="G130" s="97"/>
      <c r="H130" s="97"/>
      <c r="I130" s="97"/>
      <c r="J130" s="90" t="s">
        <v>18</v>
      </c>
      <c r="K130" s="90"/>
      <c r="L130" s="90"/>
      <c r="M130" s="90"/>
      <c r="N130" s="90"/>
      <c r="O130" s="90"/>
      <c r="P130" s="90"/>
    </row>
    <row r="131" spans="1:16" ht="21.75" customHeight="1" x14ac:dyDescent="0.15">
      <c r="A131" s="7"/>
      <c r="B131" s="7"/>
      <c r="C131" s="7"/>
      <c r="D131" s="7"/>
      <c r="E131" s="7"/>
      <c r="F131" s="7"/>
      <c r="G131" s="7"/>
      <c r="H131" s="7"/>
      <c r="I131" s="7"/>
      <c r="J131" s="7"/>
      <c r="K131" s="240" t="str">
        <f>+$K$2</f>
        <v>　　　　令和 ４ 年 １ 月　　日</v>
      </c>
      <c r="L131" s="240"/>
      <c r="M131" s="240"/>
    </row>
    <row r="132" spans="1:16" ht="41.25" customHeight="1" x14ac:dyDescent="0.15">
      <c r="A132" s="208" t="s">
        <v>0</v>
      </c>
      <c r="B132" s="208"/>
      <c r="C132" s="208"/>
      <c r="D132" s="208"/>
      <c r="E132" s="208"/>
      <c r="F132" s="7"/>
      <c r="G132" s="7"/>
      <c r="H132" s="7"/>
      <c r="I132" s="7"/>
      <c r="J132" s="7"/>
      <c r="K132" s="7"/>
      <c r="L132" s="7"/>
      <c r="M132" s="7"/>
    </row>
    <row r="133" spans="1:16" s="4" customFormat="1" ht="41.25" customHeight="1" x14ac:dyDescent="0.15">
      <c r="A133" s="15"/>
      <c r="B133" s="99" t="str">
        <f>IF($B$4=0," ",$B$4)</f>
        <v xml:space="preserve"> </v>
      </c>
      <c r="C133" s="99"/>
      <c r="D133" s="99"/>
      <c r="E133" s="99"/>
      <c r="F133" s="49" t="s">
        <v>15</v>
      </c>
      <c r="G133" s="48"/>
      <c r="H133" s="48" t="s">
        <v>12</v>
      </c>
      <c r="I133" s="99" t="str">
        <f>IF($I$4=0," ",$I$4)</f>
        <v xml:space="preserve"> </v>
      </c>
      <c r="J133" s="99"/>
      <c r="K133" s="99"/>
      <c r="L133" s="36" t="s">
        <v>17</v>
      </c>
      <c r="M133" s="16"/>
    </row>
    <row r="134" spans="1:16" s="5" customFormat="1" ht="33" customHeight="1" x14ac:dyDescent="0.15">
      <c r="A134" s="1" t="s">
        <v>1</v>
      </c>
      <c r="B134" s="1" t="s">
        <v>2</v>
      </c>
      <c r="C134" s="91" t="s">
        <v>13</v>
      </c>
      <c r="D134" s="93"/>
      <c r="E134" s="17" t="s">
        <v>3</v>
      </c>
      <c r="F134" s="1" t="s">
        <v>21</v>
      </c>
      <c r="G134" s="1" t="s">
        <v>1</v>
      </c>
      <c r="H134" s="91" t="s">
        <v>2</v>
      </c>
      <c r="I134" s="93"/>
      <c r="J134" s="91" t="s">
        <v>13</v>
      </c>
      <c r="K134" s="93"/>
      <c r="L134" s="17" t="s">
        <v>3</v>
      </c>
      <c r="M134" s="1" t="s">
        <v>21</v>
      </c>
    </row>
    <row r="135" spans="1:16" ht="12.75" customHeight="1" x14ac:dyDescent="0.15">
      <c r="A135" s="101">
        <v>91</v>
      </c>
      <c r="B135" s="183"/>
      <c r="C135" s="69" t="s">
        <v>5</v>
      </c>
      <c r="D135" s="62"/>
      <c r="E135" s="143"/>
      <c r="F135" s="233"/>
      <c r="G135" s="241">
        <v>106</v>
      </c>
      <c r="H135" s="234"/>
      <c r="I135" s="235"/>
      <c r="J135" s="69" t="s">
        <v>5</v>
      </c>
      <c r="K135" s="62"/>
      <c r="L135" s="143"/>
      <c r="M135" s="238"/>
    </row>
    <row r="136" spans="1:16" ht="27" customHeight="1" x14ac:dyDescent="0.15">
      <c r="A136" s="101"/>
      <c r="B136" s="183"/>
      <c r="C136" s="134"/>
      <c r="D136" s="136"/>
      <c r="E136" s="144"/>
      <c r="F136" s="233"/>
      <c r="G136" s="241"/>
      <c r="H136" s="236"/>
      <c r="I136" s="237"/>
      <c r="J136" s="134"/>
      <c r="K136" s="136"/>
      <c r="L136" s="144"/>
      <c r="M136" s="239"/>
    </row>
    <row r="137" spans="1:16" ht="12.75" customHeight="1" x14ac:dyDescent="0.15">
      <c r="A137" s="101">
        <v>92</v>
      </c>
      <c r="B137" s="183"/>
      <c r="C137" s="69" t="s">
        <v>5</v>
      </c>
      <c r="D137" s="62"/>
      <c r="E137" s="143"/>
      <c r="F137" s="233"/>
      <c r="G137" s="241">
        <v>107</v>
      </c>
      <c r="H137" s="234"/>
      <c r="I137" s="235"/>
      <c r="J137" s="69" t="s">
        <v>5</v>
      </c>
      <c r="K137" s="62"/>
      <c r="L137" s="143"/>
      <c r="M137" s="238"/>
    </row>
    <row r="138" spans="1:16" ht="27" customHeight="1" x14ac:dyDescent="0.15">
      <c r="A138" s="101"/>
      <c r="B138" s="183"/>
      <c r="C138" s="134"/>
      <c r="D138" s="136"/>
      <c r="E138" s="144"/>
      <c r="F138" s="233"/>
      <c r="G138" s="241"/>
      <c r="H138" s="236"/>
      <c r="I138" s="237"/>
      <c r="J138" s="134"/>
      <c r="K138" s="136"/>
      <c r="L138" s="144"/>
      <c r="M138" s="239"/>
    </row>
    <row r="139" spans="1:16" ht="12.75" customHeight="1" x14ac:dyDescent="0.15">
      <c r="A139" s="101">
        <v>93</v>
      </c>
      <c r="B139" s="183"/>
      <c r="C139" s="69" t="s">
        <v>5</v>
      </c>
      <c r="D139" s="62"/>
      <c r="E139" s="143"/>
      <c r="F139" s="233"/>
      <c r="G139" s="241">
        <v>108</v>
      </c>
      <c r="H139" s="234"/>
      <c r="I139" s="235"/>
      <c r="J139" s="69" t="s">
        <v>5</v>
      </c>
      <c r="K139" s="62"/>
      <c r="L139" s="143"/>
      <c r="M139" s="238"/>
    </row>
    <row r="140" spans="1:16" ht="27" customHeight="1" x14ac:dyDescent="0.15">
      <c r="A140" s="101"/>
      <c r="B140" s="183"/>
      <c r="C140" s="134"/>
      <c r="D140" s="136"/>
      <c r="E140" s="144"/>
      <c r="F140" s="233"/>
      <c r="G140" s="241"/>
      <c r="H140" s="236"/>
      <c r="I140" s="237"/>
      <c r="J140" s="134"/>
      <c r="K140" s="136"/>
      <c r="L140" s="144"/>
      <c r="M140" s="239"/>
    </row>
    <row r="141" spans="1:16" ht="12.75" customHeight="1" x14ac:dyDescent="0.15">
      <c r="A141" s="101">
        <v>94</v>
      </c>
      <c r="B141" s="183"/>
      <c r="C141" s="69" t="s">
        <v>5</v>
      </c>
      <c r="D141" s="62"/>
      <c r="E141" s="143"/>
      <c r="F141" s="233"/>
      <c r="G141" s="241">
        <v>109</v>
      </c>
      <c r="H141" s="234"/>
      <c r="I141" s="235"/>
      <c r="J141" s="69" t="s">
        <v>5</v>
      </c>
      <c r="K141" s="62"/>
      <c r="L141" s="143"/>
      <c r="M141" s="238"/>
    </row>
    <row r="142" spans="1:16" ht="27" customHeight="1" x14ac:dyDescent="0.15">
      <c r="A142" s="101"/>
      <c r="B142" s="183"/>
      <c r="C142" s="134"/>
      <c r="D142" s="136"/>
      <c r="E142" s="144"/>
      <c r="F142" s="233"/>
      <c r="G142" s="241"/>
      <c r="H142" s="236"/>
      <c r="I142" s="237"/>
      <c r="J142" s="134"/>
      <c r="K142" s="136"/>
      <c r="L142" s="144"/>
      <c r="M142" s="239"/>
    </row>
    <row r="143" spans="1:16" ht="12.75" customHeight="1" x14ac:dyDescent="0.15">
      <c r="A143" s="101">
        <v>95</v>
      </c>
      <c r="B143" s="183"/>
      <c r="C143" s="69" t="s">
        <v>5</v>
      </c>
      <c r="D143" s="62"/>
      <c r="E143" s="143"/>
      <c r="F143" s="233"/>
      <c r="G143" s="241">
        <v>110</v>
      </c>
      <c r="H143" s="234"/>
      <c r="I143" s="235"/>
      <c r="J143" s="69" t="s">
        <v>5</v>
      </c>
      <c r="K143" s="62"/>
      <c r="L143" s="143"/>
      <c r="M143" s="238"/>
    </row>
    <row r="144" spans="1:16" ht="27" customHeight="1" x14ac:dyDescent="0.15">
      <c r="A144" s="101"/>
      <c r="B144" s="183"/>
      <c r="C144" s="134"/>
      <c r="D144" s="136"/>
      <c r="E144" s="144"/>
      <c r="F144" s="233"/>
      <c r="G144" s="241"/>
      <c r="H144" s="236"/>
      <c r="I144" s="237"/>
      <c r="J144" s="134"/>
      <c r="K144" s="136"/>
      <c r="L144" s="144"/>
      <c r="M144" s="239"/>
    </row>
    <row r="145" spans="1:13" ht="13.5" customHeight="1" x14ac:dyDescent="0.15">
      <c r="A145" s="101">
        <v>96</v>
      </c>
      <c r="B145" s="183"/>
      <c r="C145" s="69" t="s">
        <v>5</v>
      </c>
      <c r="D145" s="62"/>
      <c r="E145" s="143"/>
      <c r="F145" s="233"/>
      <c r="G145" s="241">
        <v>111</v>
      </c>
      <c r="H145" s="234"/>
      <c r="I145" s="235"/>
      <c r="J145" s="69" t="s">
        <v>5</v>
      </c>
      <c r="K145" s="62"/>
      <c r="L145" s="143"/>
      <c r="M145" s="238"/>
    </row>
    <row r="146" spans="1:13" ht="27" customHeight="1" x14ac:dyDescent="0.15">
      <c r="A146" s="101"/>
      <c r="B146" s="183"/>
      <c r="C146" s="134"/>
      <c r="D146" s="136"/>
      <c r="E146" s="144"/>
      <c r="F146" s="233"/>
      <c r="G146" s="241"/>
      <c r="H146" s="236"/>
      <c r="I146" s="237"/>
      <c r="J146" s="134"/>
      <c r="K146" s="136"/>
      <c r="L146" s="144"/>
      <c r="M146" s="239"/>
    </row>
    <row r="147" spans="1:13" ht="13.5" customHeight="1" x14ac:dyDescent="0.15">
      <c r="A147" s="101">
        <v>97</v>
      </c>
      <c r="B147" s="183"/>
      <c r="C147" s="69" t="s">
        <v>5</v>
      </c>
      <c r="D147" s="62"/>
      <c r="E147" s="143"/>
      <c r="F147" s="233"/>
      <c r="G147" s="241">
        <v>112</v>
      </c>
      <c r="H147" s="234"/>
      <c r="I147" s="235"/>
      <c r="J147" s="69" t="s">
        <v>5</v>
      </c>
      <c r="K147" s="62"/>
      <c r="L147" s="143"/>
      <c r="M147" s="238"/>
    </row>
    <row r="148" spans="1:13" ht="27" customHeight="1" x14ac:dyDescent="0.15">
      <c r="A148" s="101"/>
      <c r="B148" s="183"/>
      <c r="C148" s="134"/>
      <c r="D148" s="136"/>
      <c r="E148" s="144"/>
      <c r="F148" s="233"/>
      <c r="G148" s="241"/>
      <c r="H148" s="236"/>
      <c r="I148" s="237"/>
      <c r="J148" s="134"/>
      <c r="K148" s="136"/>
      <c r="L148" s="144"/>
      <c r="M148" s="239"/>
    </row>
    <row r="149" spans="1:13" ht="13.5" customHeight="1" x14ac:dyDescent="0.15">
      <c r="A149" s="101">
        <v>98</v>
      </c>
      <c r="B149" s="183"/>
      <c r="C149" s="69" t="s">
        <v>5</v>
      </c>
      <c r="D149" s="62"/>
      <c r="E149" s="143"/>
      <c r="F149" s="233"/>
      <c r="G149" s="241">
        <v>113</v>
      </c>
      <c r="H149" s="234"/>
      <c r="I149" s="235"/>
      <c r="J149" s="69" t="s">
        <v>5</v>
      </c>
      <c r="K149" s="62"/>
      <c r="L149" s="143"/>
      <c r="M149" s="238"/>
    </row>
    <row r="150" spans="1:13" ht="27" customHeight="1" x14ac:dyDescent="0.15">
      <c r="A150" s="101"/>
      <c r="B150" s="183"/>
      <c r="C150" s="134"/>
      <c r="D150" s="136"/>
      <c r="E150" s="144"/>
      <c r="F150" s="233"/>
      <c r="G150" s="241"/>
      <c r="H150" s="236"/>
      <c r="I150" s="237"/>
      <c r="J150" s="134"/>
      <c r="K150" s="136"/>
      <c r="L150" s="144"/>
      <c r="M150" s="239"/>
    </row>
    <row r="151" spans="1:13" ht="13.5" customHeight="1" x14ac:dyDescent="0.15">
      <c r="A151" s="101">
        <v>99</v>
      </c>
      <c r="B151" s="183"/>
      <c r="C151" s="69" t="s">
        <v>5</v>
      </c>
      <c r="D151" s="62"/>
      <c r="E151" s="143"/>
      <c r="F151" s="233"/>
      <c r="G151" s="241">
        <v>114</v>
      </c>
      <c r="H151" s="234"/>
      <c r="I151" s="235"/>
      <c r="J151" s="69" t="s">
        <v>5</v>
      </c>
      <c r="K151" s="62"/>
      <c r="L151" s="143"/>
      <c r="M151" s="238"/>
    </row>
    <row r="152" spans="1:13" ht="27" customHeight="1" x14ac:dyDescent="0.15">
      <c r="A152" s="101"/>
      <c r="B152" s="183"/>
      <c r="C152" s="134"/>
      <c r="D152" s="136"/>
      <c r="E152" s="144"/>
      <c r="F152" s="233"/>
      <c r="G152" s="241"/>
      <c r="H152" s="236"/>
      <c r="I152" s="237"/>
      <c r="J152" s="134"/>
      <c r="K152" s="136"/>
      <c r="L152" s="144"/>
      <c r="M152" s="239"/>
    </row>
    <row r="153" spans="1:13" ht="13.5" customHeight="1" x14ac:dyDescent="0.15">
      <c r="A153" s="241">
        <v>100</v>
      </c>
      <c r="B153" s="183"/>
      <c r="C153" s="69" t="s">
        <v>5</v>
      </c>
      <c r="D153" s="62"/>
      <c r="E153" s="143"/>
      <c r="F153" s="233"/>
      <c r="G153" s="241">
        <v>115</v>
      </c>
      <c r="H153" s="234"/>
      <c r="I153" s="235"/>
      <c r="J153" s="69" t="s">
        <v>5</v>
      </c>
      <c r="K153" s="62"/>
      <c r="L153" s="143"/>
      <c r="M153" s="238"/>
    </row>
    <row r="154" spans="1:13" ht="27" customHeight="1" x14ac:dyDescent="0.15">
      <c r="A154" s="241"/>
      <c r="B154" s="183"/>
      <c r="C154" s="134"/>
      <c r="D154" s="136"/>
      <c r="E154" s="144"/>
      <c r="F154" s="233"/>
      <c r="G154" s="241"/>
      <c r="H154" s="236"/>
      <c r="I154" s="237"/>
      <c r="J154" s="134"/>
      <c r="K154" s="136"/>
      <c r="L154" s="144"/>
      <c r="M154" s="239"/>
    </row>
    <row r="155" spans="1:13" ht="13.5" customHeight="1" x14ac:dyDescent="0.15">
      <c r="A155" s="241">
        <v>101</v>
      </c>
      <c r="B155" s="183"/>
      <c r="C155" s="69" t="s">
        <v>5</v>
      </c>
      <c r="D155" s="62"/>
      <c r="E155" s="143"/>
      <c r="F155" s="233"/>
      <c r="G155" s="241">
        <v>116</v>
      </c>
      <c r="H155" s="234"/>
      <c r="I155" s="235"/>
      <c r="J155" s="69" t="s">
        <v>5</v>
      </c>
      <c r="K155" s="62"/>
      <c r="L155" s="143"/>
      <c r="M155" s="238"/>
    </row>
    <row r="156" spans="1:13" ht="27" customHeight="1" x14ac:dyDescent="0.15">
      <c r="A156" s="241"/>
      <c r="B156" s="183"/>
      <c r="C156" s="134"/>
      <c r="D156" s="136"/>
      <c r="E156" s="144"/>
      <c r="F156" s="233"/>
      <c r="G156" s="241"/>
      <c r="H156" s="236"/>
      <c r="I156" s="237"/>
      <c r="J156" s="134"/>
      <c r="K156" s="136"/>
      <c r="L156" s="144"/>
      <c r="M156" s="239"/>
    </row>
    <row r="157" spans="1:13" ht="13.5" customHeight="1" x14ac:dyDescent="0.15">
      <c r="A157" s="241">
        <v>102</v>
      </c>
      <c r="B157" s="183"/>
      <c r="C157" s="69" t="s">
        <v>5</v>
      </c>
      <c r="D157" s="62"/>
      <c r="E157" s="143"/>
      <c r="F157" s="233"/>
      <c r="G157" s="241">
        <v>117</v>
      </c>
      <c r="H157" s="234"/>
      <c r="I157" s="235"/>
      <c r="J157" s="69" t="s">
        <v>5</v>
      </c>
      <c r="K157" s="62"/>
      <c r="L157" s="143"/>
      <c r="M157" s="238"/>
    </row>
    <row r="158" spans="1:13" ht="27" customHeight="1" x14ac:dyDescent="0.15">
      <c r="A158" s="241"/>
      <c r="B158" s="183"/>
      <c r="C158" s="134"/>
      <c r="D158" s="136"/>
      <c r="E158" s="144"/>
      <c r="F158" s="233"/>
      <c r="G158" s="241"/>
      <c r="H158" s="236"/>
      <c r="I158" s="237"/>
      <c r="J158" s="134"/>
      <c r="K158" s="136"/>
      <c r="L158" s="144"/>
      <c r="M158" s="239"/>
    </row>
    <row r="159" spans="1:13" ht="13.5" customHeight="1" x14ac:dyDescent="0.15">
      <c r="A159" s="241">
        <v>103</v>
      </c>
      <c r="B159" s="183"/>
      <c r="C159" s="69" t="s">
        <v>5</v>
      </c>
      <c r="D159" s="62"/>
      <c r="E159" s="143"/>
      <c r="F159" s="233"/>
      <c r="G159" s="241">
        <v>118</v>
      </c>
      <c r="H159" s="234"/>
      <c r="I159" s="235"/>
      <c r="J159" s="69" t="s">
        <v>5</v>
      </c>
      <c r="K159" s="62"/>
      <c r="L159" s="143"/>
      <c r="M159" s="238"/>
    </row>
    <row r="160" spans="1:13" ht="27" customHeight="1" x14ac:dyDescent="0.15">
      <c r="A160" s="241"/>
      <c r="B160" s="183"/>
      <c r="C160" s="134"/>
      <c r="D160" s="136"/>
      <c r="E160" s="144"/>
      <c r="F160" s="233"/>
      <c r="G160" s="241"/>
      <c r="H160" s="236"/>
      <c r="I160" s="237"/>
      <c r="J160" s="134"/>
      <c r="K160" s="136"/>
      <c r="L160" s="144"/>
      <c r="M160" s="239"/>
    </row>
    <row r="161" spans="1:16" ht="12.75" customHeight="1" x14ac:dyDescent="0.15">
      <c r="A161" s="241">
        <v>104</v>
      </c>
      <c r="B161" s="183"/>
      <c r="C161" s="69" t="s">
        <v>5</v>
      </c>
      <c r="D161" s="62"/>
      <c r="E161" s="143"/>
      <c r="F161" s="233"/>
      <c r="G161" s="241">
        <v>119</v>
      </c>
      <c r="H161" s="234"/>
      <c r="I161" s="235"/>
      <c r="J161" s="69" t="s">
        <v>5</v>
      </c>
      <c r="K161" s="62"/>
      <c r="L161" s="143"/>
      <c r="M161" s="238"/>
    </row>
    <row r="162" spans="1:16" ht="27" customHeight="1" x14ac:dyDescent="0.15">
      <c r="A162" s="241"/>
      <c r="B162" s="183"/>
      <c r="C162" s="134"/>
      <c r="D162" s="136"/>
      <c r="E162" s="144"/>
      <c r="F162" s="233"/>
      <c r="G162" s="241"/>
      <c r="H162" s="236"/>
      <c r="I162" s="237"/>
      <c r="J162" s="134"/>
      <c r="K162" s="136"/>
      <c r="L162" s="144"/>
      <c r="M162" s="239"/>
    </row>
    <row r="163" spans="1:16" ht="12.75" customHeight="1" x14ac:dyDescent="0.15">
      <c r="A163" s="241">
        <v>105</v>
      </c>
      <c r="B163" s="183"/>
      <c r="C163" s="69" t="s">
        <v>5</v>
      </c>
      <c r="D163" s="62"/>
      <c r="E163" s="143"/>
      <c r="F163" s="233"/>
      <c r="G163" s="241">
        <v>120</v>
      </c>
      <c r="H163" s="234"/>
      <c r="I163" s="235"/>
      <c r="J163" s="69" t="s">
        <v>5</v>
      </c>
      <c r="K163" s="62"/>
      <c r="L163" s="143"/>
      <c r="M163" s="238"/>
    </row>
    <row r="164" spans="1:16" ht="27" customHeight="1" x14ac:dyDescent="0.15">
      <c r="A164" s="241"/>
      <c r="B164" s="183"/>
      <c r="C164" s="134"/>
      <c r="D164" s="136"/>
      <c r="E164" s="144"/>
      <c r="F164" s="233"/>
      <c r="G164" s="241"/>
      <c r="H164" s="236"/>
      <c r="I164" s="237"/>
      <c r="J164" s="134"/>
      <c r="K164" s="136"/>
      <c r="L164" s="144"/>
      <c r="M164" s="239"/>
    </row>
    <row r="165" spans="1:16" ht="18" customHeight="1" x14ac:dyDescent="0.15">
      <c r="A165" s="215" t="s">
        <v>32</v>
      </c>
      <c r="B165" s="215"/>
      <c r="C165" s="215"/>
      <c r="D165" s="215"/>
      <c r="E165" s="215"/>
      <c r="F165" s="215"/>
      <c r="G165" s="215"/>
      <c r="H165" s="215"/>
      <c r="I165" s="215"/>
      <c r="J165" s="215"/>
      <c r="K165" s="215"/>
      <c r="L165" s="215"/>
      <c r="M165" s="215"/>
    </row>
    <row r="166" spans="1:16" ht="16.5" customHeight="1" x14ac:dyDescent="0.15">
      <c r="A166" s="22" t="s">
        <v>31</v>
      </c>
      <c r="B166" s="22"/>
      <c r="C166" s="22"/>
      <c r="D166" s="22"/>
      <c r="E166" s="22"/>
      <c r="F166" s="22"/>
      <c r="G166" s="22"/>
      <c r="H166" s="22"/>
      <c r="I166" s="22"/>
      <c r="J166" s="22"/>
      <c r="K166" s="22"/>
      <c r="L166" s="22"/>
      <c r="M166" s="22"/>
    </row>
    <row r="167" spans="1:16" ht="13.5" customHeight="1" x14ac:dyDescent="0.15">
      <c r="A167" s="22"/>
      <c r="B167" s="22"/>
      <c r="C167" s="22"/>
      <c r="D167" s="22"/>
      <c r="E167" s="22"/>
      <c r="F167" s="21"/>
      <c r="G167" s="219" t="s">
        <v>2</v>
      </c>
      <c r="H167" s="220"/>
      <c r="I167" s="221" t="s">
        <v>28</v>
      </c>
      <c r="J167" s="222"/>
      <c r="K167" s="220"/>
      <c r="L167" s="23" t="s">
        <v>27</v>
      </c>
      <c r="M167" s="20"/>
      <c r="N167" s="21"/>
      <c r="O167" s="21"/>
    </row>
    <row r="168" spans="1:16" ht="13.5" customHeight="1" x14ac:dyDescent="0.15">
      <c r="A168" s="30" t="s">
        <v>53</v>
      </c>
      <c r="B168" s="31"/>
      <c r="C168" s="31"/>
      <c r="D168" s="31"/>
      <c r="E168" s="32"/>
      <c r="F168" s="32"/>
      <c r="G168" s="223" t="s">
        <v>23</v>
      </c>
      <c r="H168" s="224"/>
      <c r="I168" s="227" t="s">
        <v>25</v>
      </c>
      <c r="J168" s="228"/>
      <c r="K168" s="34">
        <f>SUMPRODUCT((B135:B164="特進")*(E135:E164="男"))+SUMPRODUCT((H135:I164="特進")*(L135:L164="男"))+K125</f>
        <v>0</v>
      </c>
      <c r="L168" s="229">
        <f>SUM(K168:K169)</f>
        <v>0</v>
      </c>
      <c r="M168" s="20"/>
      <c r="N168" s="21"/>
      <c r="O168" s="21"/>
    </row>
    <row r="169" spans="1:16" ht="13.5" customHeight="1" x14ac:dyDescent="0.15">
      <c r="A169" s="31"/>
      <c r="B169" s="31"/>
      <c r="C169" s="31"/>
      <c r="D169" s="31"/>
      <c r="E169" s="32"/>
      <c r="F169" s="32"/>
      <c r="G169" s="225"/>
      <c r="H169" s="226"/>
      <c r="I169" s="231" t="s">
        <v>26</v>
      </c>
      <c r="J169" s="232"/>
      <c r="K169" s="35">
        <f>SUMPRODUCT((B135:B164="特進")*(E135:E164="女"))+SUMPRODUCT((H135:I164="特進")*(L135:L164="女"))+K126</f>
        <v>0</v>
      </c>
      <c r="L169" s="230"/>
      <c r="M169" s="20"/>
      <c r="N169" s="21"/>
      <c r="O169" s="21"/>
    </row>
    <row r="170" spans="1:16" ht="13.5" customHeight="1" x14ac:dyDescent="0.15">
      <c r="A170" s="31"/>
      <c r="B170" s="31"/>
      <c r="C170" s="31"/>
      <c r="D170" s="31"/>
      <c r="E170" s="32"/>
      <c r="F170" s="32"/>
      <c r="G170" s="223" t="s">
        <v>24</v>
      </c>
      <c r="H170" s="224"/>
      <c r="I170" s="227" t="s">
        <v>25</v>
      </c>
      <c r="J170" s="228"/>
      <c r="K170" s="26">
        <f>SUMPRODUCT((B135:B164="進学")*(E135:E164="男"))+SUMPRODUCT((H135:I164="進学")*(L135:L164="男"))+K127</f>
        <v>0</v>
      </c>
      <c r="L170" s="229">
        <f>SUM(K170:K171)</f>
        <v>0</v>
      </c>
      <c r="M170" s="20"/>
      <c r="N170" s="21"/>
      <c r="O170" s="21"/>
    </row>
    <row r="171" spans="1:16" ht="13.5" customHeight="1" x14ac:dyDescent="0.15">
      <c r="A171" s="31"/>
      <c r="B171" s="31"/>
      <c r="C171" s="31"/>
      <c r="D171" s="31"/>
      <c r="E171" s="32"/>
      <c r="F171" s="32"/>
      <c r="G171" s="225"/>
      <c r="H171" s="226"/>
      <c r="I171" s="231" t="s">
        <v>26</v>
      </c>
      <c r="J171" s="232"/>
      <c r="K171" s="27">
        <f>SUMPRODUCT((B135:B164="進学")*(E135:E164="女"))+SUMPRODUCT((H135:I164="進学")*(L135:L164="女"))+K128</f>
        <v>0</v>
      </c>
      <c r="L171" s="230"/>
      <c r="M171" s="20"/>
      <c r="N171" s="21"/>
      <c r="O171" s="21"/>
    </row>
    <row r="172" spans="1:16" x14ac:dyDescent="0.15">
      <c r="A172" s="31"/>
      <c r="B172" s="31"/>
      <c r="C172" s="31"/>
      <c r="D172" s="31"/>
      <c r="E172" s="32"/>
      <c r="F172" s="32"/>
      <c r="G172" s="216" t="s">
        <v>27</v>
      </c>
      <c r="H172" s="217"/>
      <c r="I172" s="217"/>
      <c r="J172" s="218"/>
      <c r="K172" s="28">
        <f>SUM(K168:K171)</f>
        <v>0</v>
      </c>
      <c r="L172" s="29">
        <f>SUM(L168:L171)</f>
        <v>0</v>
      </c>
      <c r="M172" s="18"/>
      <c r="N172" s="21"/>
      <c r="O172" s="21"/>
    </row>
    <row r="173" spans="1:16" ht="29.25" customHeight="1" x14ac:dyDescent="0.15">
      <c r="A173" s="97" t="s">
        <v>84</v>
      </c>
      <c r="B173" s="97"/>
      <c r="C173" s="97"/>
      <c r="D173" s="97"/>
      <c r="E173" s="97"/>
      <c r="F173" s="97"/>
      <c r="G173" s="97"/>
      <c r="H173" s="97"/>
      <c r="I173" s="97"/>
      <c r="J173" s="90" t="s">
        <v>18</v>
      </c>
      <c r="K173" s="90"/>
      <c r="L173" s="90"/>
      <c r="M173" s="90"/>
      <c r="N173" s="90"/>
      <c r="O173" s="90"/>
      <c r="P173" s="90"/>
    </row>
    <row r="174" spans="1:16" ht="21.75" customHeight="1" x14ac:dyDescent="0.15">
      <c r="A174" s="7"/>
      <c r="B174" s="7"/>
      <c r="C174" s="7"/>
      <c r="D174" s="7"/>
      <c r="E174" s="7"/>
      <c r="F174" s="7"/>
      <c r="G174" s="7"/>
      <c r="H174" s="7"/>
      <c r="I174" s="7"/>
      <c r="J174" s="7"/>
      <c r="K174" s="240" t="str">
        <f>+$K$2</f>
        <v>　　　　令和 ４ 年 １ 月　　日</v>
      </c>
      <c r="L174" s="240"/>
      <c r="M174" s="240"/>
    </row>
    <row r="175" spans="1:16" ht="41.25" customHeight="1" x14ac:dyDescent="0.15">
      <c r="A175" s="208" t="s">
        <v>0</v>
      </c>
      <c r="B175" s="208"/>
      <c r="C175" s="208"/>
      <c r="D175" s="208"/>
      <c r="E175" s="208"/>
      <c r="F175" s="7"/>
      <c r="G175" s="7"/>
      <c r="H175" s="7"/>
      <c r="I175" s="7"/>
      <c r="J175" s="7"/>
      <c r="K175" s="7"/>
      <c r="L175" s="7"/>
      <c r="M175" s="7"/>
    </row>
    <row r="176" spans="1:16" s="4" customFormat="1" ht="41.25" customHeight="1" x14ac:dyDescent="0.15">
      <c r="A176" s="15"/>
      <c r="B176" s="99" t="str">
        <f>IF($B$4=0," ",$B$4)</f>
        <v xml:space="preserve"> </v>
      </c>
      <c r="C176" s="99"/>
      <c r="D176" s="99"/>
      <c r="E176" s="99"/>
      <c r="F176" s="49" t="s">
        <v>15</v>
      </c>
      <c r="G176" s="48"/>
      <c r="H176" s="48" t="s">
        <v>12</v>
      </c>
      <c r="I176" s="99" t="str">
        <f>IF($I$4=0," ",$I$4)</f>
        <v xml:space="preserve"> </v>
      </c>
      <c r="J176" s="99"/>
      <c r="K176" s="99"/>
      <c r="L176" s="36" t="s">
        <v>17</v>
      </c>
      <c r="M176" s="16"/>
    </row>
    <row r="177" spans="1:13" s="5" customFormat="1" ht="33" customHeight="1" x14ac:dyDescent="0.15">
      <c r="A177" s="1" t="s">
        <v>1</v>
      </c>
      <c r="B177" s="1" t="s">
        <v>2</v>
      </c>
      <c r="C177" s="91" t="s">
        <v>13</v>
      </c>
      <c r="D177" s="93"/>
      <c r="E177" s="17" t="s">
        <v>3</v>
      </c>
      <c r="F177" s="1" t="s">
        <v>21</v>
      </c>
      <c r="G177" s="1" t="s">
        <v>1</v>
      </c>
      <c r="H177" s="91" t="s">
        <v>2</v>
      </c>
      <c r="I177" s="93"/>
      <c r="J177" s="91" t="s">
        <v>13</v>
      </c>
      <c r="K177" s="93"/>
      <c r="L177" s="17" t="s">
        <v>3</v>
      </c>
      <c r="M177" s="1" t="s">
        <v>21</v>
      </c>
    </row>
    <row r="178" spans="1:13" ht="12.75" customHeight="1" x14ac:dyDescent="0.15">
      <c r="A178" s="241">
        <v>121</v>
      </c>
      <c r="B178" s="183"/>
      <c r="C178" s="69" t="s">
        <v>5</v>
      </c>
      <c r="D178" s="62"/>
      <c r="E178" s="143"/>
      <c r="F178" s="233"/>
      <c r="G178" s="241">
        <v>136</v>
      </c>
      <c r="H178" s="234"/>
      <c r="I178" s="235"/>
      <c r="J178" s="69" t="s">
        <v>5</v>
      </c>
      <c r="K178" s="62"/>
      <c r="L178" s="143"/>
      <c r="M178" s="238"/>
    </row>
    <row r="179" spans="1:13" ht="27" customHeight="1" x14ac:dyDescent="0.15">
      <c r="A179" s="241"/>
      <c r="B179" s="183"/>
      <c r="C179" s="134"/>
      <c r="D179" s="136"/>
      <c r="E179" s="144"/>
      <c r="F179" s="233"/>
      <c r="G179" s="241"/>
      <c r="H179" s="236"/>
      <c r="I179" s="237"/>
      <c r="J179" s="134"/>
      <c r="K179" s="136"/>
      <c r="L179" s="144"/>
      <c r="M179" s="239"/>
    </row>
    <row r="180" spans="1:13" ht="12.75" customHeight="1" x14ac:dyDescent="0.15">
      <c r="A180" s="241">
        <v>122</v>
      </c>
      <c r="B180" s="183"/>
      <c r="C180" s="69" t="s">
        <v>5</v>
      </c>
      <c r="D180" s="62"/>
      <c r="E180" s="143"/>
      <c r="F180" s="233"/>
      <c r="G180" s="241">
        <v>137</v>
      </c>
      <c r="H180" s="234"/>
      <c r="I180" s="235"/>
      <c r="J180" s="69" t="s">
        <v>5</v>
      </c>
      <c r="K180" s="62"/>
      <c r="L180" s="143"/>
      <c r="M180" s="238"/>
    </row>
    <row r="181" spans="1:13" ht="27" customHeight="1" x14ac:dyDescent="0.15">
      <c r="A181" s="241"/>
      <c r="B181" s="183"/>
      <c r="C181" s="134"/>
      <c r="D181" s="136"/>
      <c r="E181" s="144"/>
      <c r="F181" s="233"/>
      <c r="G181" s="241"/>
      <c r="H181" s="236"/>
      <c r="I181" s="237"/>
      <c r="J181" s="134"/>
      <c r="K181" s="136"/>
      <c r="L181" s="144"/>
      <c r="M181" s="239"/>
    </row>
    <row r="182" spans="1:13" ht="12.75" customHeight="1" x14ac:dyDescent="0.15">
      <c r="A182" s="241">
        <v>123</v>
      </c>
      <c r="B182" s="183"/>
      <c r="C182" s="69" t="s">
        <v>5</v>
      </c>
      <c r="D182" s="62"/>
      <c r="E182" s="143"/>
      <c r="F182" s="233"/>
      <c r="G182" s="241">
        <v>138</v>
      </c>
      <c r="H182" s="234"/>
      <c r="I182" s="235"/>
      <c r="J182" s="69" t="s">
        <v>5</v>
      </c>
      <c r="K182" s="62"/>
      <c r="L182" s="143"/>
      <c r="M182" s="238"/>
    </row>
    <row r="183" spans="1:13" ht="27" customHeight="1" x14ac:dyDescent="0.15">
      <c r="A183" s="241"/>
      <c r="B183" s="183"/>
      <c r="C183" s="134"/>
      <c r="D183" s="136"/>
      <c r="E183" s="144"/>
      <c r="F183" s="233"/>
      <c r="G183" s="241"/>
      <c r="H183" s="236"/>
      <c r="I183" s="237"/>
      <c r="J183" s="134"/>
      <c r="K183" s="136"/>
      <c r="L183" s="144"/>
      <c r="M183" s="239"/>
    </row>
    <row r="184" spans="1:13" ht="12.75" customHeight="1" x14ac:dyDescent="0.15">
      <c r="A184" s="241">
        <v>124</v>
      </c>
      <c r="B184" s="183"/>
      <c r="C184" s="69" t="s">
        <v>5</v>
      </c>
      <c r="D184" s="62"/>
      <c r="E184" s="143"/>
      <c r="F184" s="233"/>
      <c r="G184" s="241">
        <v>139</v>
      </c>
      <c r="H184" s="234"/>
      <c r="I184" s="235"/>
      <c r="J184" s="69" t="s">
        <v>5</v>
      </c>
      <c r="K184" s="62"/>
      <c r="L184" s="143"/>
      <c r="M184" s="238"/>
    </row>
    <row r="185" spans="1:13" ht="27" customHeight="1" x14ac:dyDescent="0.15">
      <c r="A185" s="241"/>
      <c r="B185" s="183"/>
      <c r="C185" s="134"/>
      <c r="D185" s="136"/>
      <c r="E185" s="144"/>
      <c r="F185" s="233"/>
      <c r="G185" s="241"/>
      <c r="H185" s="236"/>
      <c r="I185" s="237"/>
      <c r="J185" s="134"/>
      <c r="K185" s="136"/>
      <c r="L185" s="144"/>
      <c r="M185" s="239"/>
    </row>
    <row r="186" spans="1:13" ht="12.75" customHeight="1" x14ac:dyDescent="0.15">
      <c r="A186" s="241">
        <v>125</v>
      </c>
      <c r="B186" s="183"/>
      <c r="C186" s="69" t="s">
        <v>5</v>
      </c>
      <c r="D186" s="62"/>
      <c r="E186" s="143"/>
      <c r="F186" s="233"/>
      <c r="G186" s="241">
        <v>140</v>
      </c>
      <c r="H186" s="234"/>
      <c r="I186" s="235"/>
      <c r="J186" s="69" t="s">
        <v>5</v>
      </c>
      <c r="K186" s="62"/>
      <c r="L186" s="143"/>
      <c r="M186" s="238"/>
    </row>
    <row r="187" spans="1:13" ht="27" customHeight="1" x14ac:dyDescent="0.15">
      <c r="A187" s="241"/>
      <c r="B187" s="183"/>
      <c r="C187" s="134"/>
      <c r="D187" s="136"/>
      <c r="E187" s="144"/>
      <c r="F187" s="233"/>
      <c r="G187" s="241"/>
      <c r="H187" s="236"/>
      <c r="I187" s="237"/>
      <c r="J187" s="134"/>
      <c r="K187" s="136"/>
      <c r="L187" s="144"/>
      <c r="M187" s="239"/>
    </row>
    <row r="188" spans="1:13" ht="12.75" customHeight="1" x14ac:dyDescent="0.15">
      <c r="A188" s="241">
        <v>126</v>
      </c>
      <c r="B188" s="183"/>
      <c r="C188" s="69" t="s">
        <v>5</v>
      </c>
      <c r="D188" s="62"/>
      <c r="E188" s="143"/>
      <c r="F188" s="233"/>
      <c r="G188" s="241">
        <v>141</v>
      </c>
      <c r="H188" s="234"/>
      <c r="I188" s="235"/>
      <c r="J188" s="69" t="s">
        <v>5</v>
      </c>
      <c r="K188" s="62"/>
      <c r="L188" s="143"/>
      <c r="M188" s="238"/>
    </row>
    <row r="189" spans="1:13" ht="27" customHeight="1" x14ac:dyDescent="0.15">
      <c r="A189" s="241"/>
      <c r="B189" s="183"/>
      <c r="C189" s="134"/>
      <c r="D189" s="136"/>
      <c r="E189" s="144"/>
      <c r="F189" s="233"/>
      <c r="G189" s="241"/>
      <c r="H189" s="236"/>
      <c r="I189" s="237"/>
      <c r="J189" s="134"/>
      <c r="K189" s="136"/>
      <c r="L189" s="144"/>
      <c r="M189" s="239"/>
    </row>
    <row r="190" spans="1:13" ht="12.75" customHeight="1" x14ac:dyDescent="0.15">
      <c r="A190" s="241">
        <v>127</v>
      </c>
      <c r="B190" s="183"/>
      <c r="C190" s="69" t="s">
        <v>5</v>
      </c>
      <c r="D190" s="62"/>
      <c r="E190" s="143"/>
      <c r="F190" s="233"/>
      <c r="G190" s="241">
        <v>142</v>
      </c>
      <c r="H190" s="234"/>
      <c r="I190" s="235"/>
      <c r="J190" s="69" t="s">
        <v>5</v>
      </c>
      <c r="K190" s="62"/>
      <c r="L190" s="143"/>
      <c r="M190" s="238"/>
    </row>
    <row r="191" spans="1:13" ht="27" customHeight="1" x14ac:dyDescent="0.15">
      <c r="A191" s="241"/>
      <c r="B191" s="183"/>
      <c r="C191" s="134"/>
      <c r="D191" s="136"/>
      <c r="E191" s="144"/>
      <c r="F191" s="233"/>
      <c r="G191" s="241"/>
      <c r="H191" s="236"/>
      <c r="I191" s="237"/>
      <c r="J191" s="134"/>
      <c r="K191" s="136"/>
      <c r="L191" s="144"/>
      <c r="M191" s="239"/>
    </row>
    <row r="192" spans="1:13" ht="12.75" customHeight="1" x14ac:dyDescent="0.15">
      <c r="A192" s="241">
        <v>128</v>
      </c>
      <c r="B192" s="183"/>
      <c r="C192" s="69" t="s">
        <v>5</v>
      </c>
      <c r="D192" s="62"/>
      <c r="E192" s="143"/>
      <c r="F192" s="233"/>
      <c r="G192" s="241">
        <v>143</v>
      </c>
      <c r="H192" s="234"/>
      <c r="I192" s="235"/>
      <c r="J192" s="69" t="s">
        <v>5</v>
      </c>
      <c r="K192" s="62"/>
      <c r="L192" s="143"/>
      <c r="M192" s="238"/>
    </row>
    <row r="193" spans="1:13" ht="27" customHeight="1" x14ac:dyDescent="0.15">
      <c r="A193" s="241"/>
      <c r="B193" s="183"/>
      <c r="C193" s="134"/>
      <c r="D193" s="136"/>
      <c r="E193" s="144"/>
      <c r="F193" s="233"/>
      <c r="G193" s="241"/>
      <c r="H193" s="236"/>
      <c r="I193" s="237"/>
      <c r="J193" s="134"/>
      <c r="K193" s="136"/>
      <c r="L193" s="144"/>
      <c r="M193" s="239"/>
    </row>
    <row r="194" spans="1:13" ht="13.5" customHeight="1" x14ac:dyDescent="0.15">
      <c r="A194" s="241">
        <v>129</v>
      </c>
      <c r="B194" s="183"/>
      <c r="C194" s="69" t="s">
        <v>5</v>
      </c>
      <c r="D194" s="62"/>
      <c r="E194" s="143"/>
      <c r="F194" s="233"/>
      <c r="G194" s="241">
        <v>144</v>
      </c>
      <c r="H194" s="234"/>
      <c r="I194" s="235"/>
      <c r="J194" s="69" t="s">
        <v>5</v>
      </c>
      <c r="K194" s="62"/>
      <c r="L194" s="143"/>
      <c r="M194" s="238"/>
    </row>
    <row r="195" spans="1:13" ht="27" customHeight="1" x14ac:dyDescent="0.15">
      <c r="A195" s="241"/>
      <c r="B195" s="183"/>
      <c r="C195" s="134"/>
      <c r="D195" s="136"/>
      <c r="E195" s="144"/>
      <c r="F195" s="233"/>
      <c r="G195" s="241"/>
      <c r="H195" s="236"/>
      <c r="I195" s="237"/>
      <c r="J195" s="134"/>
      <c r="K195" s="136"/>
      <c r="L195" s="144"/>
      <c r="M195" s="239"/>
    </row>
    <row r="196" spans="1:13" ht="13.5" customHeight="1" x14ac:dyDescent="0.15">
      <c r="A196" s="241">
        <v>130</v>
      </c>
      <c r="B196" s="183"/>
      <c r="C196" s="69" t="s">
        <v>5</v>
      </c>
      <c r="D196" s="62"/>
      <c r="E196" s="143"/>
      <c r="F196" s="233"/>
      <c r="G196" s="241">
        <v>145</v>
      </c>
      <c r="H196" s="234"/>
      <c r="I196" s="235"/>
      <c r="J196" s="69" t="s">
        <v>5</v>
      </c>
      <c r="K196" s="62"/>
      <c r="L196" s="143"/>
      <c r="M196" s="238"/>
    </row>
    <row r="197" spans="1:13" ht="27" customHeight="1" x14ac:dyDescent="0.15">
      <c r="A197" s="241"/>
      <c r="B197" s="183"/>
      <c r="C197" s="134"/>
      <c r="D197" s="136"/>
      <c r="E197" s="144"/>
      <c r="F197" s="233"/>
      <c r="G197" s="241"/>
      <c r="H197" s="236"/>
      <c r="I197" s="237"/>
      <c r="J197" s="134"/>
      <c r="K197" s="136"/>
      <c r="L197" s="144"/>
      <c r="M197" s="239"/>
    </row>
    <row r="198" spans="1:13" ht="13.5" customHeight="1" x14ac:dyDescent="0.15">
      <c r="A198" s="241">
        <v>131</v>
      </c>
      <c r="B198" s="183"/>
      <c r="C198" s="69" t="s">
        <v>5</v>
      </c>
      <c r="D198" s="62"/>
      <c r="E198" s="143"/>
      <c r="F198" s="233"/>
      <c r="G198" s="241">
        <v>146</v>
      </c>
      <c r="H198" s="234"/>
      <c r="I198" s="235"/>
      <c r="J198" s="69" t="s">
        <v>5</v>
      </c>
      <c r="K198" s="62"/>
      <c r="L198" s="143"/>
      <c r="M198" s="238"/>
    </row>
    <row r="199" spans="1:13" ht="27" customHeight="1" x14ac:dyDescent="0.15">
      <c r="A199" s="241"/>
      <c r="B199" s="183"/>
      <c r="C199" s="134"/>
      <c r="D199" s="136"/>
      <c r="E199" s="144"/>
      <c r="F199" s="233"/>
      <c r="G199" s="241"/>
      <c r="H199" s="236"/>
      <c r="I199" s="237"/>
      <c r="J199" s="134"/>
      <c r="K199" s="136"/>
      <c r="L199" s="144"/>
      <c r="M199" s="239"/>
    </row>
    <row r="200" spans="1:13" ht="13.5" customHeight="1" x14ac:dyDescent="0.15">
      <c r="A200" s="241">
        <v>132</v>
      </c>
      <c r="B200" s="183"/>
      <c r="C200" s="69" t="s">
        <v>5</v>
      </c>
      <c r="D200" s="62"/>
      <c r="E200" s="143"/>
      <c r="F200" s="233"/>
      <c r="G200" s="241">
        <v>147</v>
      </c>
      <c r="H200" s="234"/>
      <c r="I200" s="235"/>
      <c r="J200" s="69" t="s">
        <v>5</v>
      </c>
      <c r="K200" s="62"/>
      <c r="L200" s="143"/>
      <c r="M200" s="238"/>
    </row>
    <row r="201" spans="1:13" ht="27" customHeight="1" x14ac:dyDescent="0.15">
      <c r="A201" s="241"/>
      <c r="B201" s="183"/>
      <c r="C201" s="134"/>
      <c r="D201" s="136"/>
      <c r="E201" s="144"/>
      <c r="F201" s="233"/>
      <c r="G201" s="241"/>
      <c r="H201" s="236"/>
      <c r="I201" s="237"/>
      <c r="J201" s="134"/>
      <c r="K201" s="136"/>
      <c r="L201" s="144"/>
      <c r="M201" s="239"/>
    </row>
    <row r="202" spans="1:13" ht="13.5" customHeight="1" x14ac:dyDescent="0.15">
      <c r="A202" s="241">
        <v>133</v>
      </c>
      <c r="B202" s="183"/>
      <c r="C202" s="69" t="s">
        <v>5</v>
      </c>
      <c r="D202" s="62"/>
      <c r="E202" s="143"/>
      <c r="F202" s="233"/>
      <c r="G202" s="241">
        <v>148</v>
      </c>
      <c r="H202" s="234"/>
      <c r="I202" s="235"/>
      <c r="J202" s="69" t="s">
        <v>5</v>
      </c>
      <c r="K202" s="62"/>
      <c r="L202" s="143"/>
      <c r="M202" s="238"/>
    </row>
    <row r="203" spans="1:13" ht="27" customHeight="1" x14ac:dyDescent="0.15">
      <c r="A203" s="241"/>
      <c r="B203" s="183"/>
      <c r="C203" s="134"/>
      <c r="D203" s="136"/>
      <c r="E203" s="144"/>
      <c r="F203" s="233"/>
      <c r="G203" s="241"/>
      <c r="H203" s="236"/>
      <c r="I203" s="237"/>
      <c r="J203" s="134"/>
      <c r="K203" s="136"/>
      <c r="L203" s="144"/>
      <c r="M203" s="239"/>
    </row>
    <row r="204" spans="1:13" ht="13.5" customHeight="1" x14ac:dyDescent="0.15">
      <c r="A204" s="241">
        <v>134</v>
      </c>
      <c r="B204" s="183"/>
      <c r="C204" s="69" t="s">
        <v>5</v>
      </c>
      <c r="D204" s="62"/>
      <c r="E204" s="143"/>
      <c r="F204" s="233"/>
      <c r="G204" s="241">
        <v>149</v>
      </c>
      <c r="H204" s="234"/>
      <c r="I204" s="235"/>
      <c r="J204" s="69" t="s">
        <v>5</v>
      </c>
      <c r="K204" s="62"/>
      <c r="L204" s="143"/>
      <c r="M204" s="238"/>
    </row>
    <row r="205" spans="1:13" ht="27" customHeight="1" x14ac:dyDescent="0.15">
      <c r="A205" s="241"/>
      <c r="B205" s="183"/>
      <c r="C205" s="134"/>
      <c r="D205" s="136"/>
      <c r="E205" s="144"/>
      <c r="F205" s="233"/>
      <c r="G205" s="241"/>
      <c r="H205" s="236"/>
      <c r="I205" s="237"/>
      <c r="J205" s="134"/>
      <c r="K205" s="136"/>
      <c r="L205" s="144"/>
      <c r="M205" s="239"/>
    </row>
    <row r="206" spans="1:13" ht="13.5" customHeight="1" x14ac:dyDescent="0.15">
      <c r="A206" s="241">
        <v>135</v>
      </c>
      <c r="B206" s="183"/>
      <c r="C206" s="69" t="s">
        <v>5</v>
      </c>
      <c r="D206" s="62"/>
      <c r="E206" s="143"/>
      <c r="F206" s="233"/>
      <c r="G206" s="241">
        <v>150</v>
      </c>
      <c r="H206" s="234"/>
      <c r="I206" s="235"/>
      <c r="J206" s="69" t="s">
        <v>5</v>
      </c>
      <c r="K206" s="62"/>
      <c r="L206" s="143"/>
      <c r="M206" s="238"/>
    </row>
    <row r="207" spans="1:13" ht="27" customHeight="1" x14ac:dyDescent="0.15">
      <c r="A207" s="241"/>
      <c r="B207" s="183"/>
      <c r="C207" s="134"/>
      <c r="D207" s="136"/>
      <c r="E207" s="144"/>
      <c r="F207" s="233"/>
      <c r="G207" s="241"/>
      <c r="H207" s="236"/>
      <c r="I207" s="237"/>
      <c r="J207" s="134"/>
      <c r="K207" s="136"/>
      <c r="L207" s="144"/>
      <c r="M207" s="239"/>
    </row>
    <row r="208" spans="1:13" x14ac:dyDescent="0.15">
      <c r="A208" s="215" t="s">
        <v>32</v>
      </c>
      <c r="B208" s="215"/>
      <c r="C208" s="215"/>
      <c r="D208" s="215"/>
      <c r="E208" s="215"/>
      <c r="F208" s="215"/>
      <c r="G208" s="215"/>
      <c r="H208" s="215"/>
      <c r="I208" s="215"/>
      <c r="J208" s="215"/>
      <c r="K208" s="215"/>
      <c r="L208" s="215"/>
      <c r="M208" s="215"/>
    </row>
    <row r="209" spans="1:16" ht="16.5" customHeight="1" x14ac:dyDescent="0.15">
      <c r="A209" s="22" t="s">
        <v>31</v>
      </c>
      <c r="B209" s="22"/>
      <c r="C209" s="22"/>
      <c r="D209" s="22"/>
      <c r="E209" s="22"/>
      <c r="F209" s="22"/>
      <c r="G209" s="22"/>
      <c r="H209" s="22"/>
      <c r="I209" s="22"/>
      <c r="J209" s="22"/>
      <c r="K209" s="22"/>
      <c r="L209" s="22"/>
      <c r="M209" s="22"/>
    </row>
    <row r="210" spans="1:16" ht="13.5" customHeight="1" x14ac:dyDescent="0.15">
      <c r="A210" s="22"/>
      <c r="B210" s="22"/>
      <c r="C210" s="22"/>
      <c r="D210" s="22"/>
      <c r="E210" s="22"/>
      <c r="F210" s="21"/>
      <c r="G210" s="219" t="s">
        <v>2</v>
      </c>
      <c r="H210" s="220"/>
      <c r="I210" s="221" t="s">
        <v>28</v>
      </c>
      <c r="J210" s="222"/>
      <c r="K210" s="220"/>
      <c r="L210" s="23" t="s">
        <v>27</v>
      </c>
      <c r="M210" s="20"/>
      <c r="N210" s="21"/>
      <c r="O210" s="21"/>
    </row>
    <row r="211" spans="1:16" ht="13.5" customHeight="1" x14ac:dyDescent="0.15">
      <c r="A211" s="30" t="s">
        <v>53</v>
      </c>
      <c r="B211" s="31"/>
      <c r="C211" s="31"/>
      <c r="D211" s="31"/>
      <c r="E211" s="32"/>
      <c r="F211" s="32"/>
      <c r="G211" s="223" t="s">
        <v>23</v>
      </c>
      <c r="H211" s="224"/>
      <c r="I211" s="227" t="s">
        <v>25</v>
      </c>
      <c r="J211" s="228"/>
      <c r="K211" s="34">
        <f>SUMPRODUCT((B178:B207="特進")*(E178:E207="男"))+SUMPRODUCT((H178:I207="特進")*(L178:L207="男"))+K168</f>
        <v>0</v>
      </c>
      <c r="L211" s="229">
        <f>SUM(K211:K212)</f>
        <v>0</v>
      </c>
      <c r="M211" s="20"/>
      <c r="N211" s="21"/>
      <c r="O211" s="21"/>
    </row>
    <row r="212" spans="1:16" ht="13.5" customHeight="1" x14ac:dyDescent="0.15">
      <c r="A212" s="31"/>
      <c r="B212" s="31"/>
      <c r="C212" s="31"/>
      <c r="D212" s="31"/>
      <c r="E212" s="32"/>
      <c r="F212" s="32"/>
      <c r="G212" s="225"/>
      <c r="H212" s="226"/>
      <c r="I212" s="231" t="s">
        <v>26</v>
      </c>
      <c r="J212" s="232"/>
      <c r="K212" s="35">
        <f>SUMPRODUCT((B178:B207="特進")*(E178:E207="女"))+SUMPRODUCT((H178:I207="特進")*(L178:L207="女"))+K169</f>
        <v>0</v>
      </c>
      <c r="L212" s="230"/>
      <c r="M212" s="20"/>
      <c r="N212" s="21"/>
      <c r="O212" s="21"/>
    </row>
    <row r="213" spans="1:16" ht="13.5" customHeight="1" x14ac:dyDescent="0.15">
      <c r="A213" s="31"/>
      <c r="B213" s="31"/>
      <c r="C213" s="31"/>
      <c r="D213" s="31"/>
      <c r="E213" s="32"/>
      <c r="F213" s="32"/>
      <c r="G213" s="223" t="s">
        <v>24</v>
      </c>
      <c r="H213" s="224"/>
      <c r="I213" s="227" t="s">
        <v>25</v>
      </c>
      <c r="J213" s="228"/>
      <c r="K213" s="26">
        <f>SUMPRODUCT((B178:B207="進学")*(E178:E207="男"))+SUMPRODUCT((H178:I207="進学")*(L178:L207="男"))+K170</f>
        <v>0</v>
      </c>
      <c r="L213" s="229">
        <f>SUM(K213:K214)</f>
        <v>0</v>
      </c>
      <c r="M213" s="20"/>
      <c r="N213" s="21"/>
      <c r="O213" s="21"/>
    </row>
    <row r="214" spans="1:16" ht="13.5" customHeight="1" x14ac:dyDescent="0.15">
      <c r="A214" s="31"/>
      <c r="B214" s="31"/>
      <c r="C214" s="31"/>
      <c r="D214" s="31"/>
      <c r="E214" s="32"/>
      <c r="F214" s="32"/>
      <c r="G214" s="225"/>
      <c r="H214" s="226"/>
      <c r="I214" s="231" t="s">
        <v>26</v>
      </c>
      <c r="J214" s="232"/>
      <c r="K214" s="27">
        <f>SUMPRODUCT((B178:B207="進学")*(E178:E207="女"))+SUMPRODUCT((H178:I207="進学")*(L178:L207="女"))+K171</f>
        <v>0</v>
      </c>
      <c r="L214" s="230"/>
      <c r="M214" s="20"/>
      <c r="N214" s="21"/>
      <c r="O214" s="21"/>
    </row>
    <row r="215" spans="1:16" x14ac:dyDescent="0.15">
      <c r="A215" s="31"/>
      <c r="B215" s="31"/>
      <c r="C215" s="31"/>
      <c r="D215" s="31"/>
      <c r="E215" s="32"/>
      <c r="F215" s="32"/>
      <c r="G215" s="216" t="s">
        <v>27</v>
      </c>
      <c r="H215" s="217"/>
      <c r="I215" s="217"/>
      <c r="J215" s="218"/>
      <c r="K215" s="28">
        <f>SUM(K211:K214)</f>
        <v>0</v>
      </c>
      <c r="L215" s="29">
        <f>SUM(L211:L214)</f>
        <v>0</v>
      </c>
      <c r="M215" s="18"/>
      <c r="N215" s="21"/>
      <c r="O215" s="21"/>
    </row>
    <row r="216" spans="1:16" ht="29.25" customHeight="1" x14ac:dyDescent="0.15">
      <c r="A216" s="97" t="s">
        <v>84</v>
      </c>
      <c r="B216" s="97"/>
      <c r="C216" s="97"/>
      <c r="D216" s="97"/>
      <c r="E216" s="97"/>
      <c r="F216" s="97"/>
      <c r="G216" s="97"/>
      <c r="H216" s="97"/>
      <c r="I216" s="97"/>
      <c r="J216" s="90" t="s">
        <v>18</v>
      </c>
      <c r="K216" s="90"/>
      <c r="L216" s="90"/>
      <c r="M216" s="90"/>
      <c r="N216" s="90"/>
      <c r="O216" s="90"/>
      <c r="P216" s="90"/>
    </row>
    <row r="217" spans="1:16" ht="21.75" customHeight="1" x14ac:dyDescent="0.15">
      <c r="A217" s="7"/>
      <c r="B217" s="7"/>
      <c r="C217" s="7"/>
      <c r="D217" s="7"/>
      <c r="E217" s="7"/>
      <c r="F217" s="7"/>
      <c r="G217" s="7"/>
      <c r="H217" s="7"/>
      <c r="I217" s="7"/>
      <c r="J217" s="7"/>
      <c r="K217" s="240" t="str">
        <f>+$K$2</f>
        <v>　　　　令和 ４ 年 １ 月　　日</v>
      </c>
      <c r="L217" s="240"/>
      <c r="M217" s="240"/>
    </row>
    <row r="218" spans="1:16" ht="41.25" customHeight="1" x14ac:dyDescent="0.15">
      <c r="A218" s="208" t="s">
        <v>0</v>
      </c>
      <c r="B218" s="208"/>
      <c r="C218" s="208"/>
      <c r="D218" s="208"/>
      <c r="E218" s="208"/>
      <c r="F218" s="7"/>
      <c r="G218" s="7"/>
      <c r="H218" s="7"/>
      <c r="I218" s="7"/>
      <c r="J218" s="7"/>
      <c r="K218" s="7"/>
      <c r="L218" s="7"/>
      <c r="M218" s="7"/>
    </row>
    <row r="219" spans="1:16" s="4" customFormat="1" ht="41.25" customHeight="1" x14ac:dyDescent="0.15">
      <c r="A219" s="15"/>
      <c r="B219" s="99"/>
      <c r="C219" s="99"/>
      <c r="D219" s="99"/>
      <c r="E219" s="99"/>
      <c r="F219" s="49"/>
      <c r="G219" s="48"/>
      <c r="H219" s="48"/>
      <c r="I219" s="99"/>
      <c r="J219" s="99"/>
      <c r="K219" s="99"/>
      <c r="L219" s="36" t="s">
        <v>17</v>
      </c>
      <c r="M219" s="16"/>
    </row>
    <row r="220" spans="1:16" s="5" customFormat="1" ht="33" customHeight="1" x14ac:dyDescent="0.15">
      <c r="A220" s="1" t="s">
        <v>1</v>
      </c>
      <c r="B220" s="1" t="s">
        <v>2</v>
      </c>
      <c r="C220" s="91" t="s">
        <v>13</v>
      </c>
      <c r="D220" s="93"/>
      <c r="E220" s="17" t="s">
        <v>3</v>
      </c>
      <c r="F220" s="1" t="s">
        <v>21</v>
      </c>
      <c r="G220" s="1" t="s">
        <v>1</v>
      </c>
      <c r="H220" s="91" t="s">
        <v>2</v>
      </c>
      <c r="I220" s="93"/>
      <c r="J220" s="91" t="s">
        <v>13</v>
      </c>
      <c r="K220" s="93"/>
      <c r="L220" s="17" t="s">
        <v>3</v>
      </c>
      <c r="M220" s="1" t="s">
        <v>21</v>
      </c>
    </row>
    <row r="221" spans="1:16" ht="12.75" customHeight="1" x14ac:dyDescent="0.15">
      <c r="A221" s="241">
        <v>151</v>
      </c>
      <c r="B221" s="183"/>
      <c r="C221" s="69" t="s">
        <v>5</v>
      </c>
      <c r="D221" s="62"/>
      <c r="E221" s="143"/>
      <c r="F221" s="233"/>
      <c r="G221" s="241">
        <v>166</v>
      </c>
      <c r="H221" s="234"/>
      <c r="I221" s="235"/>
      <c r="J221" s="69" t="s">
        <v>5</v>
      </c>
      <c r="K221" s="62"/>
      <c r="L221" s="143"/>
      <c r="M221" s="238"/>
    </row>
    <row r="222" spans="1:16" ht="27" customHeight="1" x14ac:dyDescent="0.15">
      <c r="A222" s="241"/>
      <c r="B222" s="183"/>
      <c r="C222" s="134"/>
      <c r="D222" s="136"/>
      <c r="E222" s="144"/>
      <c r="F222" s="233"/>
      <c r="G222" s="241"/>
      <c r="H222" s="236"/>
      <c r="I222" s="237"/>
      <c r="J222" s="134"/>
      <c r="K222" s="136"/>
      <c r="L222" s="144"/>
      <c r="M222" s="239"/>
    </row>
    <row r="223" spans="1:16" ht="12.75" customHeight="1" x14ac:dyDescent="0.15">
      <c r="A223" s="241">
        <v>152</v>
      </c>
      <c r="B223" s="183"/>
      <c r="C223" s="69" t="s">
        <v>5</v>
      </c>
      <c r="D223" s="62"/>
      <c r="E223" s="143"/>
      <c r="F223" s="233"/>
      <c r="G223" s="241">
        <v>167</v>
      </c>
      <c r="H223" s="234"/>
      <c r="I223" s="235"/>
      <c r="J223" s="69" t="s">
        <v>5</v>
      </c>
      <c r="K223" s="62"/>
      <c r="L223" s="143"/>
      <c r="M223" s="238"/>
    </row>
    <row r="224" spans="1:16" ht="27" customHeight="1" x14ac:dyDescent="0.15">
      <c r="A224" s="241"/>
      <c r="B224" s="183"/>
      <c r="C224" s="134"/>
      <c r="D224" s="136"/>
      <c r="E224" s="144"/>
      <c r="F224" s="233"/>
      <c r="G224" s="241"/>
      <c r="H224" s="236"/>
      <c r="I224" s="237"/>
      <c r="J224" s="134"/>
      <c r="K224" s="136"/>
      <c r="L224" s="144"/>
      <c r="M224" s="239"/>
    </row>
    <row r="225" spans="1:13" ht="13.5" customHeight="1" x14ac:dyDescent="0.15">
      <c r="A225" s="241">
        <v>153</v>
      </c>
      <c r="B225" s="183"/>
      <c r="C225" s="69" t="s">
        <v>5</v>
      </c>
      <c r="D225" s="62"/>
      <c r="E225" s="143"/>
      <c r="F225" s="233"/>
      <c r="G225" s="241">
        <v>168</v>
      </c>
      <c r="H225" s="234"/>
      <c r="I225" s="235"/>
      <c r="J225" s="69" t="s">
        <v>5</v>
      </c>
      <c r="K225" s="62"/>
      <c r="L225" s="143"/>
      <c r="M225" s="238"/>
    </row>
    <row r="226" spans="1:13" ht="27" customHeight="1" x14ac:dyDescent="0.15">
      <c r="A226" s="241"/>
      <c r="B226" s="183"/>
      <c r="C226" s="134"/>
      <c r="D226" s="136"/>
      <c r="E226" s="144"/>
      <c r="F226" s="233"/>
      <c r="G226" s="241"/>
      <c r="H226" s="236"/>
      <c r="I226" s="237"/>
      <c r="J226" s="134"/>
      <c r="K226" s="136"/>
      <c r="L226" s="144"/>
      <c r="M226" s="239"/>
    </row>
    <row r="227" spans="1:13" ht="13.5" customHeight="1" x14ac:dyDescent="0.15">
      <c r="A227" s="241">
        <v>154</v>
      </c>
      <c r="B227" s="183"/>
      <c r="C227" s="69" t="s">
        <v>5</v>
      </c>
      <c r="D227" s="62"/>
      <c r="E227" s="143"/>
      <c r="F227" s="233"/>
      <c r="G227" s="241">
        <v>169</v>
      </c>
      <c r="H227" s="234"/>
      <c r="I227" s="235"/>
      <c r="J227" s="69" t="s">
        <v>5</v>
      </c>
      <c r="K227" s="62"/>
      <c r="L227" s="143"/>
      <c r="M227" s="238"/>
    </row>
    <row r="228" spans="1:13" ht="27" customHeight="1" x14ac:dyDescent="0.15">
      <c r="A228" s="241"/>
      <c r="B228" s="183"/>
      <c r="C228" s="134"/>
      <c r="D228" s="136"/>
      <c r="E228" s="144"/>
      <c r="F228" s="233"/>
      <c r="G228" s="241"/>
      <c r="H228" s="236"/>
      <c r="I228" s="237"/>
      <c r="J228" s="134"/>
      <c r="K228" s="136"/>
      <c r="L228" s="144"/>
      <c r="M228" s="239"/>
    </row>
    <row r="229" spans="1:13" ht="13.5" customHeight="1" x14ac:dyDescent="0.15">
      <c r="A229" s="241">
        <v>155</v>
      </c>
      <c r="B229" s="183"/>
      <c r="C229" s="69" t="s">
        <v>5</v>
      </c>
      <c r="D229" s="62"/>
      <c r="E229" s="143"/>
      <c r="F229" s="233"/>
      <c r="G229" s="241">
        <v>170</v>
      </c>
      <c r="H229" s="234"/>
      <c r="I229" s="235"/>
      <c r="J229" s="69" t="s">
        <v>5</v>
      </c>
      <c r="K229" s="62"/>
      <c r="L229" s="143"/>
      <c r="M229" s="238"/>
    </row>
    <row r="230" spans="1:13" ht="27" customHeight="1" x14ac:dyDescent="0.15">
      <c r="A230" s="241"/>
      <c r="B230" s="183"/>
      <c r="C230" s="134"/>
      <c r="D230" s="136"/>
      <c r="E230" s="144"/>
      <c r="F230" s="233"/>
      <c r="G230" s="241"/>
      <c r="H230" s="236"/>
      <c r="I230" s="237"/>
      <c r="J230" s="134"/>
      <c r="K230" s="136"/>
      <c r="L230" s="144"/>
      <c r="M230" s="239"/>
    </row>
    <row r="231" spans="1:13" ht="13.5" customHeight="1" x14ac:dyDescent="0.15">
      <c r="A231" s="241">
        <v>156</v>
      </c>
      <c r="B231" s="183"/>
      <c r="C231" s="69" t="s">
        <v>5</v>
      </c>
      <c r="D231" s="62"/>
      <c r="E231" s="143"/>
      <c r="F231" s="233"/>
      <c r="G231" s="241">
        <v>171</v>
      </c>
      <c r="H231" s="234"/>
      <c r="I231" s="235"/>
      <c r="J231" s="69" t="s">
        <v>5</v>
      </c>
      <c r="K231" s="62"/>
      <c r="L231" s="143"/>
      <c r="M231" s="238"/>
    </row>
    <row r="232" spans="1:13" ht="27" customHeight="1" x14ac:dyDescent="0.15">
      <c r="A232" s="241"/>
      <c r="B232" s="183"/>
      <c r="C232" s="134"/>
      <c r="D232" s="136"/>
      <c r="E232" s="144"/>
      <c r="F232" s="233"/>
      <c r="G232" s="241"/>
      <c r="H232" s="236"/>
      <c r="I232" s="237"/>
      <c r="J232" s="134"/>
      <c r="K232" s="136"/>
      <c r="L232" s="144"/>
      <c r="M232" s="239"/>
    </row>
    <row r="233" spans="1:13" ht="13.5" customHeight="1" x14ac:dyDescent="0.15">
      <c r="A233" s="241">
        <v>157</v>
      </c>
      <c r="B233" s="183"/>
      <c r="C233" s="69" t="s">
        <v>5</v>
      </c>
      <c r="D233" s="62"/>
      <c r="E233" s="143"/>
      <c r="F233" s="233"/>
      <c r="G233" s="241">
        <v>172</v>
      </c>
      <c r="H233" s="234"/>
      <c r="I233" s="235"/>
      <c r="J233" s="69" t="s">
        <v>5</v>
      </c>
      <c r="K233" s="62"/>
      <c r="L233" s="143"/>
      <c r="M233" s="238"/>
    </row>
    <row r="234" spans="1:13" ht="27" customHeight="1" x14ac:dyDescent="0.15">
      <c r="A234" s="241"/>
      <c r="B234" s="183"/>
      <c r="C234" s="134"/>
      <c r="D234" s="136"/>
      <c r="E234" s="144"/>
      <c r="F234" s="233"/>
      <c r="G234" s="241"/>
      <c r="H234" s="236"/>
      <c r="I234" s="237"/>
      <c r="J234" s="134"/>
      <c r="K234" s="136"/>
      <c r="L234" s="144"/>
      <c r="M234" s="239"/>
    </row>
    <row r="235" spans="1:13" ht="13.5" customHeight="1" x14ac:dyDescent="0.15">
      <c r="A235" s="241">
        <v>158</v>
      </c>
      <c r="B235" s="183"/>
      <c r="C235" s="69" t="s">
        <v>5</v>
      </c>
      <c r="D235" s="62"/>
      <c r="E235" s="143"/>
      <c r="F235" s="233"/>
      <c r="G235" s="241">
        <v>173</v>
      </c>
      <c r="H235" s="234"/>
      <c r="I235" s="235"/>
      <c r="J235" s="69" t="s">
        <v>5</v>
      </c>
      <c r="K235" s="62"/>
      <c r="L235" s="143"/>
      <c r="M235" s="238"/>
    </row>
    <row r="236" spans="1:13" ht="27" customHeight="1" x14ac:dyDescent="0.15">
      <c r="A236" s="241"/>
      <c r="B236" s="183"/>
      <c r="C236" s="134"/>
      <c r="D236" s="136"/>
      <c r="E236" s="144"/>
      <c r="F236" s="233"/>
      <c r="G236" s="241"/>
      <c r="H236" s="236"/>
      <c r="I236" s="237"/>
      <c r="J236" s="134"/>
      <c r="K236" s="136"/>
      <c r="L236" s="144"/>
      <c r="M236" s="239"/>
    </row>
    <row r="237" spans="1:13" ht="13.5" customHeight="1" x14ac:dyDescent="0.15">
      <c r="A237" s="241">
        <v>159</v>
      </c>
      <c r="B237" s="183"/>
      <c r="C237" s="69" t="s">
        <v>5</v>
      </c>
      <c r="D237" s="62"/>
      <c r="E237" s="143"/>
      <c r="F237" s="233"/>
      <c r="G237" s="241">
        <v>174</v>
      </c>
      <c r="H237" s="234"/>
      <c r="I237" s="235"/>
      <c r="J237" s="69" t="s">
        <v>5</v>
      </c>
      <c r="K237" s="62"/>
      <c r="L237" s="143"/>
      <c r="M237" s="238"/>
    </row>
    <row r="238" spans="1:13" ht="27" customHeight="1" x14ac:dyDescent="0.15">
      <c r="A238" s="241"/>
      <c r="B238" s="183"/>
      <c r="C238" s="134"/>
      <c r="D238" s="136"/>
      <c r="E238" s="144"/>
      <c r="F238" s="233"/>
      <c r="G238" s="241"/>
      <c r="H238" s="236"/>
      <c r="I238" s="237"/>
      <c r="J238" s="134"/>
      <c r="K238" s="136"/>
      <c r="L238" s="144"/>
      <c r="M238" s="239"/>
    </row>
    <row r="239" spans="1:13" ht="13.5" customHeight="1" x14ac:dyDescent="0.15">
      <c r="A239" s="241">
        <v>160</v>
      </c>
      <c r="B239" s="183"/>
      <c r="C239" s="69" t="s">
        <v>5</v>
      </c>
      <c r="D239" s="62"/>
      <c r="E239" s="143"/>
      <c r="F239" s="233"/>
      <c r="G239" s="241">
        <v>175</v>
      </c>
      <c r="H239" s="234"/>
      <c r="I239" s="235"/>
      <c r="J239" s="69" t="s">
        <v>5</v>
      </c>
      <c r="K239" s="62"/>
      <c r="L239" s="143"/>
      <c r="M239" s="238"/>
    </row>
    <row r="240" spans="1:13" ht="27" customHeight="1" x14ac:dyDescent="0.15">
      <c r="A240" s="241"/>
      <c r="B240" s="183"/>
      <c r="C240" s="134"/>
      <c r="D240" s="136"/>
      <c r="E240" s="144"/>
      <c r="F240" s="233"/>
      <c r="G240" s="241"/>
      <c r="H240" s="236"/>
      <c r="I240" s="237"/>
      <c r="J240" s="134"/>
      <c r="K240" s="136"/>
      <c r="L240" s="144"/>
      <c r="M240" s="239"/>
    </row>
    <row r="241" spans="1:15" ht="12.75" customHeight="1" x14ac:dyDescent="0.15">
      <c r="A241" s="241">
        <v>161</v>
      </c>
      <c r="B241" s="183"/>
      <c r="C241" s="69" t="s">
        <v>5</v>
      </c>
      <c r="D241" s="62"/>
      <c r="E241" s="143"/>
      <c r="F241" s="233"/>
      <c r="G241" s="241">
        <v>176</v>
      </c>
      <c r="H241" s="234"/>
      <c r="I241" s="235"/>
      <c r="J241" s="69" t="s">
        <v>5</v>
      </c>
      <c r="K241" s="62"/>
      <c r="L241" s="143"/>
      <c r="M241" s="238"/>
    </row>
    <row r="242" spans="1:15" ht="27" customHeight="1" x14ac:dyDescent="0.15">
      <c r="A242" s="241"/>
      <c r="B242" s="183"/>
      <c r="C242" s="134"/>
      <c r="D242" s="136"/>
      <c r="E242" s="144"/>
      <c r="F242" s="233"/>
      <c r="G242" s="241"/>
      <c r="H242" s="236"/>
      <c r="I242" s="237"/>
      <c r="J242" s="134"/>
      <c r="K242" s="136"/>
      <c r="L242" s="144"/>
      <c r="M242" s="239"/>
    </row>
    <row r="243" spans="1:15" ht="12.75" customHeight="1" x14ac:dyDescent="0.15">
      <c r="A243" s="241">
        <v>162</v>
      </c>
      <c r="B243" s="183"/>
      <c r="C243" s="69" t="s">
        <v>5</v>
      </c>
      <c r="D243" s="62"/>
      <c r="E243" s="143"/>
      <c r="F243" s="233"/>
      <c r="G243" s="241">
        <v>177</v>
      </c>
      <c r="H243" s="234"/>
      <c r="I243" s="235"/>
      <c r="J243" s="69" t="s">
        <v>5</v>
      </c>
      <c r="K243" s="62"/>
      <c r="L243" s="143"/>
      <c r="M243" s="238"/>
    </row>
    <row r="244" spans="1:15" ht="27" customHeight="1" x14ac:dyDescent="0.15">
      <c r="A244" s="241"/>
      <c r="B244" s="183"/>
      <c r="C244" s="134"/>
      <c r="D244" s="136"/>
      <c r="E244" s="144"/>
      <c r="F244" s="233"/>
      <c r="G244" s="241"/>
      <c r="H244" s="236"/>
      <c r="I244" s="237"/>
      <c r="J244" s="134"/>
      <c r="K244" s="136"/>
      <c r="L244" s="144"/>
      <c r="M244" s="239"/>
    </row>
    <row r="245" spans="1:15" ht="12.75" customHeight="1" x14ac:dyDescent="0.15">
      <c r="A245" s="241">
        <v>163</v>
      </c>
      <c r="B245" s="183"/>
      <c r="C245" s="69" t="s">
        <v>5</v>
      </c>
      <c r="D245" s="62"/>
      <c r="E245" s="143"/>
      <c r="F245" s="233"/>
      <c r="G245" s="241">
        <v>178</v>
      </c>
      <c r="H245" s="234"/>
      <c r="I245" s="235"/>
      <c r="J245" s="69" t="s">
        <v>5</v>
      </c>
      <c r="K245" s="62"/>
      <c r="L245" s="143"/>
      <c r="M245" s="238"/>
    </row>
    <row r="246" spans="1:15" ht="27" customHeight="1" x14ac:dyDescent="0.15">
      <c r="A246" s="241"/>
      <c r="B246" s="183"/>
      <c r="C246" s="134"/>
      <c r="D246" s="136"/>
      <c r="E246" s="144"/>
      <c r="F246" s="233"/>
      <c r="G246" s="241"/>
      <c r="H246" s="236"/>
      <c r="I246" s="237"/>
      <c r="J246" s="134"/>
      <c r="K246" s="136"/>
      <c r="L246" s="144"/>
      <c r="M246" s="239"/>
    </row>
    <row r="247" spans="1:15" ht="12.75" customHeight="1" x14ac:dyDescent="0.15">
      <c r="A247" s="241">
        <v>164</v>
      </c>
      <c r="B247" s="183"/>
      <c r="C247" s="69" t="s">
        <v>5</v>
      </c>
      <c r="D247" s="62"/>
      <c r="E247" s="143"/>
      <c r="F247" s="233"/>
      <c r="G247" s="241">
        <v>179</v>
      </c>
      <c r="H247" s="234"/>
      <c r="I247" s="235"/>
      <c r="J247" s="69" t="s">
        <v>5</v>
      </c>
      <c r="K247" s="62"/>
      <c r="L247" s="143"/>
      <c r="M247" s="238"/>
    </row>
    <row r="248" spans="1:15" ht="27" customHeight="1" x14ac:dyDescent="0.15">
      <c r="A248" s="241"/>
      <c r="B248" s="183"/>
      <c r="C248" s="134"/>
      <c r="D248" s="136"/>
      <c r="E248" s="144"/>
      <c r="F248" s="233"/>
      <c r="G248" s="241"/>
      <c r="H248" s="236"/>
      <c r="I248" s="237"/>
      <c r="J248" s="134"/>
      <c r="K248" s="136"/>
      <c r="L248" s="144"/>
      <c r="M248" s="239"/>
    </row>
    <row r="249" spans="1:15" ht="12.75" customHeight="1" x14ac:dyDescent="0.15">
      <c r="A249" s="241">
        <v>165</v>
      </c>
      <c r="B249" s="183"/>
      <c r="C249" s="69" t="s">
        <v>5</v>
      </c>
      <c r="D249" s="62"/>
      <c r="E249" s="143"/>
      <c r="F249" s="233"/>
      <c r="G249" s="241">
        <v>180</v>
      </c>
      <c r="H249" s="234"/>
      <c r="I249" s="235"/>
      <c r="J249" s="69" t="s">
        <v>5</v>
      </c>
      <c r="K249" s="62"/>
      <c r="L249" s="143"/>
      <c r="M249" s="238"/>
    </row>
    <row r="250" spans="1:15" ht="27" customHeight="1" x14ac:dyDescent="0.15">
      <c r="A250" s="241"/>
      <c r="B250" s="183"/>
      <c r="C250" s="134"/>
      <c r="D250" s="136"/>
      <c r="E250" s="144"/>
      <c r="F250" s="233"/>
      <c r="G250" s="241"/>
      <c r="H250" s="236"/>
      <c r="I250" s="237"/>
      <c r="J250" s="134"/>
      <c r="K250" s="136"/>
      <c r="L250" s="144"/>
      <c r="M250" s="239"/>
    </row>
    <row r="251" spans="1:15" ht="18" customHeight="1" x14ac:dyDescent="0.15">
      <c r="A251" s="215" t="s">
        <v>32</v>
      </c>
      <c r="B251" s="215"/>
      <c r="C251" s="215"/>
      <c r="D251" s="215"/>
      <c r="E251" s="215"/>
      <c r="F251" s="215"/>
      <c r="G251" s="215"/>
      <c r="H251" s="215"/>
      <c r="I251" s="215"/>
      <c r="J251" s="215"/>
      <c r="K251" s="215"/>
      <c r="L251" s="215"/>
      <c r="M251" s="215"/>
    </row>
    <row r="252" spans="1:15" ht="16.5" customHeight="1" x14ac:dyDescent="0.15">
      <c r="A252" s="22" t="s">
        <v>31</v>
      </c>
      <c r="B252" s="22"/>
      <c r="C252" s="22"/>
      <c r="D252" s="22"/>
      <c r="E252" s="22"/>
      <c r="F252" s="22"/>
      <c r="G252" s="22"/>
      <c r="H252" s="22"/>
      <c r="I252" s="22"/>
      <c r="J252" s="22"/>
      <c r="K252" s="22"/>
      <c r="L252" s="22"/>
      <c r="M252" s="22"/>
    </row>
    <row r="253" spans="1:15" ht="13.5" customHeight="1" x14ac:dyDescent="0.15">
      <c r="A253" s="22"/>
      <c r="B253" s="22"/>
      <c r="C253" s="22"/>
      <c r="D253" s="22"/>
      <c r="E253" s="22"/>
      <c r="F253" s="21"/>
      <c r="G253" s="219" t="s">
        <v>2</v>
      </c>
      <c r="H253" s="220"/>
      <c r="I253" s="221" t="s">
        <v>28</v>
      </c>
      <c r="J253" s="222"/>
      <c r="K253" s="220"/>
      <c r="L253" s="23" t="s">
        <v>27</v>
      </c>
      <c r="M253" s="20"/>
      <c r="N253" s="21"/>
      <c r="O253" s="21"/>
    </row>
    <row r="254" spans="1:15" ht="13.5" customHeight="1" x14ac:dyDescent="0.15">
      <c r="A254" s="30" t="s">
        <v>53</v>
      </c>
      <c r="B254" s="31"/>
      <c r="C254" s="31"/>
      <c r="D254" s="31"/>
      <c r="E254" s="32"/>
      <c r="F254" s="32"/>
      <c r="G254" s="223" t="s">
        <v>23</v>
      </c>
      <c r="H254" s="224"/>
      <c r="I254" s="227" t="s">
        <v>25</v>
      </c>
      <c r="J254" s="228"/>
      <c r="K254" s="34">
        <f>SUMPRODUCT((B221:B250="特進")*(E221:E250="男"))+SUMPRODUCT((H221:I250="特進")*(L221:L250="男"))+K211</f>
        <v>0</v>
      </c>
      <c r="L254" s="229">
        <f>SUM(K254:K255)</f>
        <v>0</v>
      </c>
      <c r="M254" s="20"/>
      <c r="N254" s="21"/>
      <c r="O254" s="21"/>
    </row>
    <row r="255" spans="1:15" ht="13.5" customHeight="1" x14ac:dyDescent="0.15">
      <c r="A255" s="31"/>
      <c r="B255" s="31"/>
      <c r="C255" s="31"/>
      <c r="D255" s="31"/>
      <c r="E255" s="32"/>
      <c r="F255" s="32"/>
      <c r="G255" s="225"/>
      <c r="H255" s="226"/>
      <c r="I255" s="231" t="s">
        <v>26</v>
      </c>
      <c r="J255" s="232"/>
      <c r="K255" s="35">
        <f>SUMPRODUCT((B221:B250="特進")*(E221:E250="女"))+SUMPRODUCT((H221:I250="特進")*(L221:L250="女"))+K212</f>
        <v>0</v>
      </c>
      <c r="L255" s="230"/>
      <c r="M255" s="20"/>
      <c r="N255" s="21"/>
      <c r="O255" s="21"/>
    </row>
    <row r="256" spans="1:15" ht="13.5" customHeight="1" x14ac:dyDescent="0.15">
      <c r="A256" s="31"/>
      <c r="B256" s="31"/>
      <c r="C256" s="31"/>
      <c r="D256" s="31"/>
      <c r="E256" s="32"/>
      <c r="F256" s="32"/>
      <c r="G256" s="223" t="s">
        <v>24</v>
      </c>
      <c r="H256" s="224"/>
      <c r="I256" s="227" t="s">
        <v>25</v>
      </c>
      <c r="J256" s="228"/>
      <c r="K256" s="26">
        <f>SUMPRODUCT((B221:B250="進学")*(E221:E250="男"))+SUMPRODUCT((H221:I250="進学")*(L221:L250="男"))+K213</f>
        <v>0</v>
      </c>
      <c r="L256" s="229">
        <f>SUM(K256:K257)</f>
        <v>0</v>
      </c>
      <c r="M256" s="20"/>
      <c r="N256" s="21"/>
      <c r="O256" s="21"/>
    </row>
    <row r="257" spans="1:16" ht="13.5" customHeight="1" x14ac:dyDescent="0.15">
      <c r="A257" s="31"/>
      <c r="B257" s="31"/>
      <c r="C257" s="31"/>
      <c r="D257" s="31"/>
      <c r="E257" s="32"/>
      <c r="F257" s="32"/>
      <c r="G257" s="225"/>
      <c r="H257" s="226"/>
      <c r="I257" s="231" t="s">
        <v>26</v>
      </c>
      <c r="J257" s="232"/>
      <c r="K257" s="27">
        <f>SUMPRODUCT((B221:B250="進学")*(E221:E250="女"))+SUMPRODUCT((H221:I250="進学")*(L221:L250="女"))+K214</f>
        <v>0</v>
      </c>
      <c r="L257" s="230"/>
      <c r="M257" s="20"/>
      <c r="N257" s="21"/>
      <c r="O257" s="21"/>
    </row>
    <row r="258" spans="1:16" x14ac:dyDescent="0.15">
      <c r="A258" s="31"/>
      <c r="B258" s="31"/>
      <c r="C258" s="31"/>
      <c r="D258" s="31"/>
      <c r="E258" s="32"/>
      <c r="F258" s="32"/>
      <c r="G258" s="216" t="s">
        <v>27</v>
      </c>
      <c r="H258" s="217"/>
      <c r="I258" s="217"/>
      <c r="J258" s="218"/>
      <c r="K258" s="28">
        <f>SUM(K254:K257)</f>
        <v>0</v>
      </c>
      <c r="L258" s="29">
        <f>SUM(L254:L257)</f>
        <v>0</v>
      </c>
      <c r="M258" s="18"/>
      <c r="N258" s="21"/>
      <c r="O258" s="21"/>
    </row>
    <row r="259" spans="1:16" ht="29.25" customHeight="1" x14ac:dyDescent="0.15">
      <c r="A259" s="97" t="s">
        <v>84</v>
      </c>
      <c r="B259" s="97"/>
      <c r="C259" s="97"/>
      <c r="D259" s="97"/>
      <c r="E259" s="97"/>
      <c r="F259" s="97"/>
      <c r="G259" s="97"/>
      <c r="H259" s="97"/>
      <c r="I259" s="97"/>
      <c r="J259" s="90" t="s">
        <v>18</v>
      </c>
      <c r="K259" s="90"/>
      <c r="L259" s="90"/>
      <c r="M259" s="90"/>
      <c r="N259" s="90"/>
      <c r="O259" s="90"/>
      <c r="P259" s="90"/>
    </row>
    <row r="260" spans="1:16" ht="21.75" customHeight="1" x14ac:dyDescent="0.15">
      <c r="A260" s="7"/>
      <c r="B260" s="7"/>
      <c r="C260" s="7"/>
      <c r="D260" s="7"/>
      <c r="E260" s="7"/>
      <c r="F260" s="7"/>
      <c r="G260" s="7"/>
      <c r="H260" s="7"/>
      <c r="I260" s="7"/>
      <c r="J260" s="7"/>
      <c r="K260" s="240" t="str">
        <f>+$K$2</f>
        <v>　　　　令和 ４ 年 １ 月　　日</v>
      </c>
      <c r="L260" s="240"/>
      <c r="M260" s="240"/>
    </row>
    <row r="261" spans="1:16" ht="41.25" customHeight="1" x14ac:dyDescent="0.15">
      <c r="A261" s="208" t="s">
        <v>0</v>
      </c>
      <c r="B261" s="208"/>
      <c r="C261" s="208"/>
      <c r="D261" s="208"/>
      <c r="E261" s="208"/>
      <c r="F261" s="7"/>
      <c r="G261" s="7"/>
      <c r="H261" s="7"/>
      <c r="I261" s="7"/>
      <c r="J261" s="7"/>
      <c r="K261" s="7"/>
      <c r="L261" s="7"/>
      <c r="M261" s="7"/>
    </row>
    <row r="262" spans="1:16" s="4" customFormat="1" ht="41.25" customHeight="1" x14ac:dyDescent="0.15">
      <c r="A262" s="15"/>
      <c r="B262" s="99"/>
      <c r="C262" s="99"/>
      <c r="D262" s="99"/>
      <c r="E262" s="99"/>
      <c r="F262" s="49"/>
      <c r="G262" s="48"/>
      <c r="H262" s="48"/>
      <c r="I262" s="99"/>
      <c r="J262" s="99"/>
      <c r="K262" s="99"/>
      <c r="L262" s="36" t="s">
        <v>17</v>
      </c>
      <c r="M262" s="16"/>
    </row>
    <row r="263" spans="1:16" s="5" customFormat="1" ht="33" customHeight="1" x14ac:dyDescent="0.15">
      <c r="A263" s="1" t="s">
        <v>1</v>
      </c>
      <c r="B263" s="1" t="s">
        <v>2</v>
      </c>
      <c r="C263" s="91" t="s">
        <v>13</v>
      </c>
      <c r="D263" s="93"/>
      <c r="E263" s="17" t="s">
        <v>3</v>
      </c>
      <c r="F263" s="1" t="s">
        <v>21</v>
      </c>
      <c r="G263" s="1" t="s">
        <v>1</v>
      </c>
      <c r="H263" s="91" t="s">
        <v>2</v>
      </c>
      <c r="I263" s="93"/>
      <c r="J263" s="91" t="s">
        <v>13</v>
      </c>
      <c r="K263" s="93"/>
      <c r="L263" s="17" t="s">
        <v>3</v>
      </c>
      <c r="M263" s="1" t="s">
        <v>21</v>
      </c>
    </row>
    <row r="264" spans="1:16" ht="12.75" customHeight="1" x14ac:dyDescent="0.15">
      <c r="A264" s="241">
        <v>181</v>
      </c>
      <c r="B264" s="183"/>
      <c r="C264" s="69" t="s">
        <v>5</v>
      </c>
      <c r="D264" s="62"/>
      <c r="E264" s="143"/>
      <c r="F264" s="233"/>
      <c r="G264" s="241">
        <v>196</v>
      </c>
      <c r="H264" s="234"/>
      <c r="I264" s="235"/>
      <c r="J264" s="69" t="s">
        <v>5</v>
      </c>
      <c r="K264" s="62"/>
      <c r="L264" s="143"/>
      <c r="M264" s="238"/>
    </row>
    <row r="265" spans="1:16" ht="27" customHeight="1" x14ac:dyDescent="0.15">
      <c r="A265" s="241"/>
      <c r="B265" s="183"/>
      <c r="C265" s="134"/>
      <c r="D265" s="136"/>
      <c r="E265" s="144"/>
      <c r="F265" s="233"/>
      <c r="G265" s="241"/>
      <c r="H265" s="236"/>
      <c r="I265" s="237"/>
      <c r="J265" s="134"/>
      <c r="K265" s="136"/>
      <c r="L265" s="144"/>
      <c r="M265" s="239"/>
    </row>
    <row r="266" spans="1:16" ht="12.75" customHeight="1" x14ac:dyDescent="0.15">
      <c r="A266" s="241">
        <v>182</v>
      </c>
      <c r="B266" s="183"/>
      <c r="C266" s="69" t="s">
        <v>5</v>
      </c>
      <c r="D266" s="62"/>
      <c r="E266" s="143"/>
      <c r="F266" s="233"/>
      <c r="G266" s="241">
        <v>197</v>
      </c>
      <c r="H266" s="234"/>
      <c r="I266" s="235"/>
      <c r="J266" s="69" t="s">
        <v>5</v>
      </c>
      <c r="K266" s="62"/>
      <c r="L266" s="143"/>
      <c r="M266" s="238"/>
    </row>
    <row r="267" spans="1:16" ht="27" customHeight="1" x14ac:dyDescent="0.15">
      <c r="A267" s="241"/>
      <c r="B267" s="183"/>
      <c r="C267" s="134"/>
      <c r="D267" s="136"/>
      <c r="E267" s="144"/>
      <c r="F267" s="233"/>
      <c r="G267" s="241"/>
      <c r="H267" s="236"/>
      <c r="I267" s="237"/>
      <c r="J267" s="134"/>
      <c r="K267" s="136"/>
      <c r="L267" s="144"/>
      <c r="M267" s="239"/>
    </row>
    <row r="268" spans="1:16" ht="12.75" customHeight="1" x14ac:dyDescent="0.15">
      <c r="A268" s="241">
        <v>183</v>
      </c>
      <c r="B268" s="183"/>
      <c r="C268" s="69" t="s">
        <v>5</v>
      </c>
      <c r="D268" s="62"/>
      <c r="E268" s="143"/>
      <c r="F268" s="233"/>
      <c r="G268" s="241">
        <v>198</v>
      </c>
      <c r="H268" s="234"/>
      <c r="I268" s="235"/>
      <c r="J268" s="69" t="s">
        <v>5</v>
      </c>
      <c r="K268" s="62"/>
      <c r="L268" s="143"/>
      <c r="M268" s="238"/>
    </row>
    <row r="269" spans="1:16" ht="27" customHeight="1" x14ac:dyDescent="0.15">
      <c r="A269" s="241"/>
      <c r="B269" s="183"/>
      <c r="C269" s="134"/>
      <c r="D269" s="136"/>
      <c r="E269" s="144"/>
      <c r="F269" s="233"/>
      <c r="G269" s="241"/>
      <c r="H269" s="236"/>
      <c r="I269" s="237"/>
      <c r="J269" s="134"/>
      <c r="K269" s="136"/>
      <c r="L269" s="144"/>
      <c r="M269" s="239"/>
    </row>
    <row r="270" spans="1:16" ht="12.75" customHeight="1" x14ac:dyDescent="0.15">
      <c r="A270" s="241">
        <v>184</v>
      </c>
      <c r="B270" s="183"/>
      <c r="C270" s="69" t="s">
        <v>5</v>
      </c>
      <c r="D270" s="62"/>
      <c r="E270" s="143"/>
      <c r="F270" s="233"/>
      <c r="G270" s="241">
        <v>199</v>
      </c>
      <c r="H270" s="234"/>
      <c r="I270" s="235"/>
      <c r="J270" s="69" t="s">
        <v>5</v>
      </c>
      <c r="K270" s="62"/>
      <c r="L270" s="143"/>
      <c r="M270" s="238"/>
    </row>
    <row r="271" spans="1:16" ht="27" customHeight="1" x14ac:dyDescent="0.15">
      <c r="A271" s="241"/>
      <c r="B271" s="183"/>
      <c r="C271" s="134"/>
      <c r="D271" s="136"/>
      <c r="E271" s="144"/>
      <c r="F271" s="233"/>
      <c r="G271" s="241"/>
      <c r="H271" s="236"/>
      <c r="I271" s="237"/>
      <c r="J271" s="134"/>
      <c r="K271" s="136"/>
      <c r="L271" s="144"/>
      <c r="M271" s="239"/>
    </row>
    <row r="272" spans="1:16" ht="12.75" customHeight="1" x14ac:dyDescent="0.15">
      <c r="A272" s="241">
        <v>185</v>
      </c>
      <c r="B272" s="183"/>
      <c r="C272" s="69" t="s">
        <v>5</v>
      </c>
      <c r="D272" s="62"/>
      <c r="E272" s="143"/>
      <c r="F272" s="233"/>
      <c r="G272" s="241">
        <v>200</v>
      </c>
      <c r="H272" s="234"/>
      <c r="I272" s="235"/>
      <c r="J272" s="69" t="s">
        <v>5</v>
      </c>
      <c r="K272" s="62"/>
      <c r="L272" s="143"/>
      <c r="M272" s="238"/>
    </row>
    <row r="273" spans="1:13" ht="27" customHeight="1" x14ac:dyDescent="0.15">
      <c r="A273" s="241"/>
      <c r="B273" s="183"/>
      <c r="C273" s="134"/>
      <c r="D273" s="136"/>
      <c r="E273" s="144"/>
      <c r="F273" s="233"/>
      <c r="G273" s="241"/>
      <c r="H273" s="236"/>
      <c r="I273" s="237"/>
      <c r="J273" s="134"/>
      <c r="K273" s="136"/>
      <c r="L273" s="144"/>
      <c r="M273" s="239"/>
    </row>
    <row r="274" spans="1:13" ht="13.5" customHeight="1" x14ac:dyDescent="0.15">
      <c r="A274" s="241">
        <v>186</v>
      </c>
      <c r="B274" s="183"/>
      <c r="C274" s="69" t="s">
        <v>5</v>
      </c>
      <c r="D274" s="62"/>
      <c r="E274" s="143"/>
      <c r="F274" s="233"/>
      <c r="G274" s="241">
        <v>201</v>
      </c>
      <c r="H274" s="234"/>
      <c r="I274" s="235"/>
      <c r="J274" s="69" t="s">
        <v>5</v>
      </c>
      <c r="K274" s="62"/>
      <c r="L274" s="143"/>
      <c r="M274" s="238"/>
    </row>
    <row r="275" spans="1:13" ht="27" customHeight="1" x14ac:dyDescent="0.15">
      <c r="A275" s="241"/>
      <c r="B275" s="183"/>
      <c r="C275" s="134"/>
      <c r="D275" s="136"/>
      <c r="E275" s="144"/>
      <c r="F275" s="233"/>
      <c r="G275" s="241"/>
      <c r="H275" s="236"/>
      <c r="I275" s="237"/>
      <c r="J275" s="134"/>
      <c r="K275" s="136"/>
      <c r="L275" s="144"/>
      <c r="M275" s="239"/>
    </row>
    <row r="276" spans="1:13" ht="13.5" customHeight="1" x14ac:dyDescent="0.15">
      <c r="A276" s="241">
        <v>187</v>
      </c>
      <c r="B276" s="183"/>
      <c r="C276" s="69" t="s">
        <v>5</v>
      </c>
      <c r="D276" s="62"/>
      <c r="E276" s="143"/>
      <c r="F276" s="233"/>
      <c r="G276" s="241">
        <v>202</v>
      </c>
      <c r="H276" s="234"/>
      <c r="I276" s="235"/>
      <c r="J276" s="69" t="s">
        <v>5</v>
      </c>
      <c r="K276" s="62"/>
      <c r="L276" s="143"/>
      <c r="M276" s="238"/>
    </row>
    <row r="277" spans="1:13" ht="27" customHeight="1" x14ac:dyDescent="0.15">
      <c r="A277" s="241"/>
      <c r="B277" s="183"/>
      <c r="C277" s="134"/>
      <c r="D277" s="136"/>
      <c r="E277" s="144"/>
      <c r="F277" s="233"/>
      <c r="G277" s="241"/>
      <c r="H277" s="236"/>
      <c r="I277" s="237"/>
      <c r="J277" s="134"/>
      <c r="K277" s="136"/>
      <c r="L277" s="144"/>
      <c r="M277" s="239"/>
    </row>
    <row r="278" spans="1:13" ht="13.5" customHeight="1" x14ac:dyDescent="0.15">
      <c r="A278" s="241">
        <v>188</v>
      </c>
      <c r="B278" s="183"/>
      <c r="C278" s="69" t="s">
        <v>5</v>
      </c>
      <c r="D278" s="62"/>
      <c r="E278" s="143"/>
      <c r="F278" s="233"/>
      <c r="G278" s="241">
        <v>203</v>
      </c>
      <c r="H278" s="234"/>
      <c r="I278" s="235"/>
      <c r="J278" s="69" t="s">
        <v>5</v>
      </c>
      <c r="K278" s="62"/>
      <c r="L278" s="143"/>
      <c r="M278" s="238"/>
    </row>
    <row r="279" spans="1:13" ht="27" customHeight="1" x14ac:dyDescent="0.15">
      <c r="A279" s="241"/>
      <c r="B279" s="183"/>
      <c r="C279" s="134"/>
      <c r="D279" s="136"/>
      <c r="E279" s="144"/>
      <c r="F279" s="233"/>
      <c r="G279" s="241"/>
      <c r="H279" s="236"/>
      <c r="I279" s="237"/>
      <c r="J279" s="134"/>
      <c r="K279" s="136"/>
      <c r="L279" s="144"/>
      <c r="M279" s="239"/>
    </row>
    <row r="280" spans="1:13" ht="13.5" customHeight="1" x14ac:dyDescent="0.15">
      <c r="A280" s="241">
        <v>189</v>
      </c>
      <c r="B280" s="183"/>
      <c r="C280" s="69" t="s">
        <v>5</v>
      </c>
      <c r="D280" s="62"/>
      <c r="E280" s="143"/>
      <c r="F280" s="233"/>
      <c r="G280" s="241">
        <v>204</v>
      </c>
      <c r="H280" s="234"/>
      <c r="I280" s="235"/>
      <c r="J280" s="69" t="s">
        <v>5</v>
      </c>
      <c r="K280" s="62"/>
      <c r="L280" s="143"/>
      <c r="M280" s="238"/>
    </row>
    <row r="281" spans="1:13" ht="27" customHeight="1" x14ac:dyDescent="0.15">
      <c r="A281" s="241"/>
      <c r="B281" s="183"/>
      <c r="C281" s="134"/>
      <c r="D281" s="136"/>
      <c r="E281" s="144"/>
      <c r="F281" s="233"/>
      <c r="G281" s="241"/>
      <c r="H281" s="236"/>
      <c r="I281" s="237"/>
      <c r="J281" s="134"/>
      <c r="K281" s="136"/>
      <c r="L281" s="144"/>
      <c r="M281" s="239"/>
    </row>
    <row r="282" spans="1:13" ht="13.5" customHeight="1" x14ac:dyDescent="0.15">
      <c r="A282" s="241">
        <v>190</v>
      </c>
      <c r="B282" s="183"/>
      <c r="C282" s="69" t="s">
        <v>5</v>
      </c>
      <c r="D282" s="62"/>
      <c r="E282" s="143"/>
      <c r="F282" s="233"/>
      <c r="G282" s="241">
        <v>205</v>
      </c>
      <c r="H282" s="234"/>
      <c r="I282" s="235"/>
      <c r="J282" s="69" t="s">
        <v>5</v>
      </c>
      <c r="K282" s="62"/>
      <c r="L282" s="143"/>
      <c r="M282" s="238"/>
    </row>
    <row r="283" spans="1:13" ht="27" customHeight="1" x14ac:dyDescent="0.15">
      <c r="A283" s="241"/>
      <c r="B283" s="183"/>
      <c r="C283" s="134"/>
      <c r="D283" s="136"/>
      <c r="E283" s="144"/>
      <c r="F283" s="233"/>
      <c r="G283" s="241"/>
      <c r="H283" s="236"/>
      <c r="I283" s="237"/>
      <c r="J283" s="134"/>
      <c r="K283" s="136"/>
      <c r="L283" s="144"/>
      <c r="M283" s="239"/>
    </row>
    <row r="284" spans="1:13" ht="13.5" customHeight="1" x14ac:dyDescent="0.15">
      <c r="A284" s="241">
        <v>191</v>
      </c>
      <c r="B284" s="183"/>
      <c r="C284" s="69" t="s">
        <v>5</v>
      </c>
      <c r="D284" s="62"/>
      <c r="E284" s="143"/>
      <c r="F284" s="233"/>
      <c r="G284" s="241">
        <v>206</v>
      </c>
      <c r="H284" s="234"/>
      <c r="I284" s="235"/>
      <c r="J284" s="69" t="s">
        <v>5</v>
      </c>
      <c r="K284" s="62"/>
      <c r="L284" s="143"/>
      <c r="M284" s="238"/>
    </row>
    <row r="285" spans="1:13" ht="27" customHeight="1" x14ac:dyDescent="0.15">
      <c r="A285" s="241"/>
      <c r="B285" s="183"/>
      <c r="C285" s="134"/>
      <c r="D285" s="136"/>
      <c r="E285" s="144"/>
      <c r="F285" s="233"/>
      <c r="G285" s="241"/>
      <c r="H285" s="236"/>
      <c r="I285" s="237"/>
      <c r="J285" s="134"/>
      <c r="K285" s="136"/>
      <c r="L285" s="144"/>
      <c r="M285" s="239"/>
    </row>
    <row r="286" spans="1:13" ht="13.5" customHeight="1" x14ac:dyDescent="0.15">
      <c r="A286" s="241">
        <v>192</v>
      </c>
      <c r="B286" s="183"/>
      <c r="C286" s="69" t="s">
        <v>5</v>
      </c>
      <c r="D286" s="62"/>
      <c r="E286" s="143"/>
      <c r="F286" s="233"/>
      <c r="G286" s="241">
        <v>207</v>
      </c>
      <c r="H286" s="234"/>
      <c r="I286" s="235"/>
      <c r="J286" s="69" t="s">
        <v>5</v>
      </c>
      <c r="K286" s="62"/>
      <c r="L286" s="143"/>
      <c r="M286" s="238"/>
    </row>
    <row r="287" spans="1:13" ht="27" customHeight="1" x14ac:dyDescent="0.15">
      <c r="A287" s="241"/>
      <c r="B287" s="183"/>
      <c r="C287" s="134"/>
      <c r="D287" s="136"/>
      <c r="E287" s="144"/>
      <c r="F287" s="233"/>
      <c r="G287" s="241"/>
      <c r="H287" s="236"/>
      <c r="I287" s="237"/>
      <c r="J287" s="134"/>
      <c r="K287" s="136"/>
      <c r="L287" s="144"/>
      <c r="M287" s="239"/>
    </row>
    <row r="288" spans="1:13" ht="13.5" customHeight="1" x14ac:dyDescent="0.15">
      <c r="A288" s="241">
        <v>193</v>
      </c>
      <c r="B288" s="183"/>
      <c r="C288" s="69" t="s">
        <v>5</v>
      </c>
      <c r="D288" s="62"/>
      <c r="E288" s="143"/>
      <c r="F288" s="233"/>
      <c r="G288" s="241">
        <v>208</v>
      </c>
      <c r="H288" s="234"/>
      <c r="I288" s="235"/>
      <c r="J288" s="69" t="s">
        <v>5</v>
      </c>
      <c r="K288" s="62"/>
      <c r="L288" s="143"/>
      <c r="M288" s="238"/>
    </row>
    <row r="289" spans="1:16" ht="27" customHeight="1" x14ac:dyDescent="0.15">
      <c r="A289" s="241"/>
      <c r="B289" s="183"/>
      <c r="C289" s="134"/>
      <c r="D289" s="136"/>
      <c r="E289" s="144"/>
      <c r="F289" s="233"/>
      <c r="G289" s="241"/>
      <c r="H289" s="236"/>
      <c r="I289" s="237"/>
      <c r="J289" s="134"/>
      <c r="K289" s="136"/>
      <c r="L289" s="144"/>
      <c r="M289" s="239"/>
    </row>
    <row r="290" spans="1:16" ht="12.75" customHeight="1" x14ac:dyDescent="0.15">
      <c r="A290" s="241">
        <v>194</v>
      </c>
      <c r="B290" s="183"/>
      <c r="C290" s="69" t="s">
        <v>5</v>
      </c>
      <c r="D290" s="62"/>
      <c r="E290" s="143"/>
      <c r="F290" s="233"/>
      <c r="G290" s="241">
        <v>209</v>
      </c>
      <c r="H290" s="234"/>
      <c r="I290" s="235"/>
      <c r="J290" s="69" t="s">
        <v>5</v>
      </c>
      <c r="K290" s="62"/>
      <c r="L290" s="143"/>
      <c r="M290" s="238"/>
    </row>
    <row r="291" spans="1:16" ht="27" customHeight="1" x14ac:dyDescent="0.15">
      <c r="A291" s="241"/>
      <c r="B291" s="183"/>
      <c r="C291" s="134"/>
      <c r="D291" s="136"/>
      <c r="E291" s="144"/>
      <c r="F291" s="233"/>
      <c r="G291" s="241"/>
      <c r="H291" s="236"/>
      <c r="I291" s="237"/>
      <c r="J291" s="134"/>
      <c r="K291" s="136"/>
      <c r="L291" s="144"/>
      <c r="M291" s="239"/>
    </row>
    <row r="292" spans="1:16" ht="12.75" customHeight="1" x14ac:dyDescent="0.15">
      <c r="A292" s="241">
        <v>195</v>
      </c>
      <c r="B292" s="183"/>
      <c r="C292" s="69" t="s">
        <v>5</v>
      </c>
      <c r="D292" s="62"/>
      <c r="E292" s="143"/>
      <c r="F292" s="233"/>
      <c r="G292" s="241">
        <v>210</v>
      </c>
      <c r="H292" s="234"/>
      <c r="I292" s="235"/>
      <c r="J292" s="69" t="s">
        <v>5</v>
      </c>
      <c r="K292" s="62"/>
      <c r="L292" s="143"/>
      <c r="M292" s="238"/>
    </row>
    <row r="293" spans="1:16" ht="27" customHeight="1" x14ac:dyDescent="0.15">
      <c r="A293" s="241"/>
      <c r="B293" s="183"/>
      <c r="C293" s="134"/>
      <c r="D293" s="136"/>
      <c r="E293" s="144"/>
      <c r="F293" s="233"/>
      <c r="G293" s="241"/>
      <c r="H293" s="236"/>
      <c r="I293" s="237"/>
      <c r="J293" s="134"/>
      <c r="K293" s="136"/>
      <c r="L293" s="144"/>
      <c r="M293" s="239"/>
    </row>
    <row r="294" spans="1:16" ht="18" customHeight="1" x14ac:dyDescent="0.15">
      <c r="A294" s="215" t="s">
        <v>32</v>
      </c>
      <c r="B294" s="215"/>
      <c r="C294" s="215"/>
      <c r="D294" s="215"/>
      <c r="E294" s="215"/>
      <c r="F294" s="215"/>
      <c r="G294" s="215"/>
      <c r="H294" s="215"/>
      <c r="I294" s="215"/>
      <c r="J294" s="215"/>
      <c r="K294" s="215"/>
      <c r="L294" s="215"/>
      <c r="M294" s="215"/>
    </row>
    <row r="295" spans="1:16" ht="16.5" customHeight="1" x14ac:dyDescent="0.15">
      <c r="A295" s="22" t="s">
        <v>31</v>
      </c>
      <c r="B295" s="22"/>
      <c r="C295" s="22"/>
      <c r="D295" s="22"/>
      <c r="E295" s="22"/>
      <c r="F295" s="22"/>
      <c r="G295" s="22"/>
      <c r="H295" s="22"/>
      <c r="I295" s="22"/>
      <c r="J295" s="22"/>
      <c r="K295" s="22"/>
      <c r="L295" s="22"/>
      <c r="M295" s="22"/>
    </row>
    <row r="296" spans="1:16" ht="13.5" customHeight="1" x14ac:dyDescent="0.15">
      <c r="A296" s="22"/>
      <c r="B296" s="22"/>
      <c r="C296" s="22"/>
      <c r="D296" s="22"/>
      <c r="E296" s="22"/>
      <c r="F296" s="21"/>
      <c r="G296" s="219" t="s">
        <v>2</v>
      </c>
      <c r="H296" s="220"/>
      <c r="I296" s="221" t="s">
        <v>28</v>
      </c>
      <c r="J296" s="222"/>
      <c r="K296" s="220"/>
      <c r="L296" s="23" t="s">
        <v>27</v>
      </c>
      <c r="M296" s="20"/>
      <c r="N296" s="21"/>
      <c r="O296" s="21"/>
    </row>
    <row r="297" spans="1:16" ht="13.5" customHeight="1" x14ac:dyDescent="0.15">
      <c r="A297" s="30" t="s">
        <v>53</v>
      </c>
      <c r="B297" s="31"/>
      <c r="C297" s="31"/>
      <c r="D297" s="31"/>
      <c r="E297" s="32"/>
      <c r="F297" s="32"/>
      <c r="G297" s="223" t="s">
        <v>23</v>
      </c>
      <c r="H297" s="224"/>
      <c r="I297" s="227" t="s">
        <v>25</v>
      </c>
      <c r="J297" s="228"/>
      <c r="K297" s="34">
        <f>SUMPRODUCT((B264:B293="特進")*(E264:E293="男"))+SUMPRODUCT((H264:I293="特進")*(L264:L293="男"))+K254</f>
        <v>0</v>
      </c>
      <c r="L297" s="229">
        <f>SUM(K297:K298)</f>
        <v>0</v>
      </c>
      <c r="M297" s="20"/>
      <c r="N297" s="21"/>
      <c r="O297" s="21"/>
    </row>
    <row r="298" spans="1:16" ht="13.5" customHeight="1" x14ac:dyDescent="0.15">
      <c r="A298" s="31"/>
      <c r="B298" s="31"/>
      <c r="C298" s="31"/>
      <c r="D298" s="31"/>
      <c r="E298" s="32"/>
      <c r="F298" s="32"/>
      <c r="G298" s="225"/>
      <c r="H298" s="226"/>
      <c r="I298" s="231" t="s">
        <v>26</v>
      </c>
      <c r="J298" s="232"/>
      <c r="K298" s="35">
        <f>SUMPRODUCT((B264:B293="特進")*(E264:E293="女"))+SUMPRODUCT((H264:I293="特進")*(L264:L293="女"))+K255</f>
        <v>0</v>
      </c>
      <c r="L298" s="230"/>
      <c r="M298" s="20"/>
      <c r="N298" s="21"/>
      <c r="O298" s="21"/>
    </row>
    <row r="299" spans="1:16" ht="13.5" customHeight="1" x14ac:dyDescent="0.15">
      <c r="A299" s="31"/>
      <c r="B299" s="31"/>
      <c r="C299" s="31"/>
      <c r="D299" s="31"/>
      <c r="E299" s="32"/>
      <c r="F299" s="32"/>
      <c r="G299" s="223" t="s">
        <v>24</v>
      </c>
      <c r="H299" s="224"/>
      <c r="I299" s="227" t="s">
        <v>25</v>
      </c>
      <c r="J299" s="228"/>
      <c r="K299" s="26">
        <f>SUMPRODUCT((B264:B293="進学")*(E264:E293="男"))+SUMPRODUCT((H264:I293="進学")*(L264:L293="男"))+K256</f>
        <v>0</v>
      </c>
      <c r="L299" s="229">
        <f>SUM(K299:K300)</f>
        <v>0</v>
      </c>
      <c r="M299" s="20"/>
      <c r="N299" s="21"/>
      <c r="O299" s="21"/>
    </row>
    <row r="300" spans="1:16" ht="13.5" customHeight="1" x14ac:dyDescent="0.15">
      <c r="A300" s="31"/>
      <c r="B300" s="31"/>
      <c r="C300" s="31"/>
      <c r="D300" s="31"/>
      <c r="E300" s="32"/>
      <c r="F300" s="32"/>
      <c r="G300" s="225"/>
      <c r="H300" s="226"/>
      <c r="I300" s="231" t="s">
        <v>26</v>
      </c>
      <c r="J300" s="232"/>
      <c r="K300" s="27">
        <f>SUMPRODUCT((B264:B293="進学")*(E264:E293="女"))+SUMPRODUCT((H264:I293="進学")*(L264:L293="女"))+K257</f>
        <v>0</v>
      </c>
      <c r="L300" s="230"/>
      <c r="M300" s="20"/>
      <c r="N300" s="21"/>
      <c r="O300" s="21"/>
    </row>
    <row r="301" spans="1:16" x14ac:dyDescent="0.15">
      <c r="A301" s="31"/>
      <c r="B301" s="31"/>
      <c r="C301" s="31"/>
      <c r="D301" s="31"/>
      <c r="E301" s="32"/>
      <c r="F301" s="32"/>
      <c r="G301" s="216" t="s">
        <v>27</v>
      </c>
      <c r="H301" s="217"/>
      <c r="I301" s="217"/>
      <c r="J301" s="218"/>
      <c r="K301" s="28">
        <f>SUM(K297:K300)</f>
        <v>0</v>
      </c>
      <c r="L301" s="29">
        <f>SUM(L297:L300)</f>
        <v>0</v>
      </c>
      <c r="M301" s="18"/>
      <c r="N301" s="21"/>
      <c r="O301" s="21"/>
    </row>
    <row r="302" spans="1:16" ht="29.25" customHeight="1" x14ac:dyDescent="0.15">
      <c r="A302" s="97" t="s">
        <v>84</v>
      </c>
      <c r="B302" s="97"/>
      <c r="C302" s="97"/>
      <c r="D302" s="97"/>
      <c r="E302" s="97"/>
      <c r="F302" s="97"/>
      <c r="G302" s="97"/>
      <c r="H302" s="97"/>
      <c r="I302" s="97"/>
      <c r="J302" s="90" t="s">
        <v>18</v>
      </c>
      <c r="K302" s="90"/>
      <c r="L302" s="90"/>
      <c r="M302" s="90"/>
      <c r="N302" s="90"/>
      <c r="O302" s="90"/>
      <c r="P302" s="90"/>
    </row>
    <row r="303" spans="1:16" ht="21.75" customHeight="1" x14ac:dyDescent="0.15">
      <c r="A303" s="7"/>
      <c r="B303" s="7"/>
      <c r="C303" s="7"/>
      <c r="D303" s="7"/>
      <c r="E303" s="7"/>
      <c r="F303" s="7"/>
      <c r="G303" s="7"/>
      <c r="H303" s="7"/>
      <c r="I303" s="7"/>
      <c r="J303" s="7"/>
      <c r="K303" s="240" t="str">
        <f>+$K$2</f>
        <v>　　　　令和 ４ 年 １ 月　　日</v>
      </c>
      <c r="L303" s="240"/>
      <c r="M303" s="240"/>
    </row>
    <row r="304" spans="1:16" ht="41.25" customHeight="1" x14ac:dyDescent="0.15">
      <c r="A304" s="208" t="s">
        <v>0</v>
      </c>
      <c r="B304" s="208"/>
      <c r="C304" s="208"/>
      <c r="D304" s="208"/>
      <c r="E304" s="208"/>
      <c r="F304" s="7"/>
      <c r="G304" s="7"/>
      <c r="H304" s="7"/>
      <c r="I304" s="7"/>
      <c r="J304" s="7"/>
      <c r="K304" s="7"/>
      <c r="L304" s="7"/>
      <c r="M304" s="7"/>
    </row>
    <row r="305" spans="1:13" s="4" customFormat="1" ht="41.25" customHeight="1" x14ac:dyDescent="0.15">
      <c r="A305" s="15"/>
      <c r="B305" s="99"/>
      <c r="C305" s="99"/>
      <c r="D305" s="99"/>
      <c r="E305" s="99"/>
      <c r="F305" s="49"/>
      <c r="G305" s="48"/>
      <c r="H305" s="48"/>
      <c r="I305" s="99"/>
      <c r="J305" s="99"/>
      <c r="K305" s="99"/>
      <c r="L305" s="36" t="s">
        <v>17</v>
      </c>
      <c r="M305" s="16"/>
    </row>
    <row r="306" spans="1:13" s="5" customFormat="1" ht="33" customHeight="1" x14ac:dyDescent="0.15">
      <c r="A306" s="1" t="s">
        <v>1</v>
      </c>
      <c r="B306" s="1" t="s">
        <v>2</v>
      </c>
      <c r="C306" s="91" t="s">
        <v>13</v>
      </c>
      <c r="D306" s="93"/>
      <c r="E306" s="17" t="s">
        <v>3</v>
      </c>
      <c r="F306" s="1" t="s">
        <v>21</v>
      </c>
      <c r="G306" s="1" t="s">
        <v>1</v>
      </c>
      <c r="H306" s="91" t="s">
        <v>2</v>
      </c>
      <c r="I306" s="93"/>
      <c r="J306" s="91" t="s">
        <v>13</v>
      </c>
      <c r="K306" s="93"/>
      <c r="L306" s="17" t="s">
        <v>3</v>
      </c>
      <c r="M306" s="1" t="s">
        <v>21</v>
      </c>
    </row>
    <row r="307" spans="1:13" ht="12.75" customHeight="1" x14ac:dyDescent="0.15">
      <c r="A307" s="241">
        <v>211</v>
      </c>
      <c r="B307" s="183"/>
      <c r="C307" s="69" t="s">
        <v>5</v>
      </c>
      <c r="D307" s="62"/>
      <c r="E307" s="143"/>
      <c r="F307" s="233"/>
      <c r="G307" s="241">
        <v>226</v>
      </c>
      <c r="H307" s="234"/>
      <c r="I307" s="235"/>
      <c r="J307" s="69" t="s">
        <v>5</v>
      </c>
      <c r="K307" s="62"/>
      <c r="L307" s="143"/>
      <c r="M307" s="238"/>
    </row>
    <row r="308" spans="1:13" ht="27" customHeight="1" x14ac:dyDescent="0.15">
      <c r="A308" s="241"/>
      <c r="B308" s="183"/>
      <c r="C308" s="134"/>
      <c r="D308" s="136"/>
      <c r="E308" s="144"/>
      <c r="F308" s="233"/>
      <c r="G308" s="241"/>
      <c r="H308" s="236"/>
      <c r="I308" s="237"/>
      <c r="J308" s="134"/>
      <c r="K308" s="136"/>
      <c r="L308" s="144"/>
      <c r="M308" s="239"/>
    </row>
    <row r="309" spans="1:13" ht="12.75" customHeight="1" x14ac:dyDescent="0.15">
      <c r="A309" s="241">
        <v>212</v>
      </c>
      <c r="B309" s="183"/>
      <c r="C309" s="69" t="s">
        <v>5</v>
      </c>
      <c r="D309" s="62"/>
      <c r="E309" s="143"/>
      <c r="F309" s="233"/>
      <c r="G309" s="241">
        <v>227</v>
      </c>
      <c r="H309" s="234"/>
      <c r="I309" s="235"/>
      <c r="J309" s="69" t="s">
        <v>5</v>
      </c>
      <c r="K309" s="62"/>
      <c r="L309" s="143"/>
      <c r="M309" s="238"/>
    </row>
    <row r="310" spans="1:13" ht="27" customHeight="1" x14ac:dyDescent="0.15">
      <c r="A310" s="241"/>
      <c r="B310" s="183"/>
      <c r="C310" s="134"/>
      <c r="D310" s="136"/>
      <c r="E310" s="144"/>
      <c r="F310" s="233"/>
      <c r="G310" s="241"/>
      <c r="H310" s="236"/>
      <c r="I310" s="237"/>
      <c r="J310" s="134"/>
      <c r="K310" s="136"/>
      <c r="L310" s="144"/>
      <c r="M310" s="239"/>
    </row>
    <row r="311" spans="1:13" ht="12.75" customHeight="1" x14ac:dyDescent="0.15">
      <c r="A311" s="241">
        <v>213</v>
      </c>
      <c r="B311" s="183"/>
      <c r="C311" s="69" t="s">
        <v>5</v>
      </c>
      <c r="D311" s="62"/>
      <c r="E311" s="143"/>
      <c r="F311" s="233"/>
      <c r="G311" s="241">
        <v>228</v>
      </c>
      <c r="H311" s="234"/>
      <c r="I311" s="235"/>
      <c r="J311" s="69" t="s">
        <v>5</v>
      </c>
      <c r="K311" s="62"/>
      <c r="L311" s="143"/>
      <c r="M311" s="238"/>
    </row>
    <row r="312" spans="1:13" ht="27" customHeight="1" x14ac:dyDescent="0.15">
      <c r="A312" s="241"/>
      <c r="B312" s="183"/>
      <c r="C312" s="134"/>
      <c r="D312" s="136"/>
      <c r="E312" s="144"/>
      <c r="F312" s="233"/>
      <c r="G312" s="241"/>
      <c r="H312" s="236"/>
      <c r="I312" s="237"/>
      <c r="J312" s="134"/>
      <c r="K312" s="136"/>
      <c r="L312" s="144"/>
      <c r="M312" s="239"/>
    </row>
    <row r="313" spans="1:13" ht="12.75" customHeight="1" x14ac:dyDescent="0.15">
      <c r="A313" s="241">
        <v>214</v>
      </c>
      <c r="B313" s="183"/>
      <c r="C313" s="69" t="s">
        <v>5</v>
      </c>
      <c r="D313" s="62"/>
      <c r="E313" s="143"/>
      <c r="F313" s="233"/>
      <c r="G313" s="241">
        <v>229</v>
      </c>
      <c r="H313" s="234"/>
      <c r="I313" s="235"/>
      <c r="J313" s="69" t="s">
        <v>5</v>
      </c>
      <c r="K313" s="62"/>
      <c r="L313" s="143"/>
      <c r="M313" s="238"/>
    </row>
    <row r="314" spans="1:13" ht="27" customHeight="1" x14ac:dyDescent="0.15">
      <c r="A314" s="241"/>
      <c r="B314" s="183"/>
      <c r="C314" s="134"/>
      <c r="D314" s="136"/>
      <c r="E314" s="144"/>
      <c r="F314" s="233"/>
      <c r="G314" s="241"/>
      <c r="H314" s="236"/>
      <c r="I314" s="237"/>
      <c r="J314" s="134"/>
      <c r="K314" s="136"/>
      <c r="L314" s="144"/>
      <c r="M314" s="239"/>
    </row>
    <row r="315" spans="1:13" ht="12.75" customHeight="1" x14ac:dyDescent="0.15">
      <c r="A315" s="241">
        <v>215</v>
      </c>
      <c r="B315" s="183"/>
      <c r="C315" s="69" t="s">
        <v>5</v>
      </c>
      <c r="D315" s="62"/>
      <c r="E315" s="143"/>
      <c r="F315" s="233"/>
      <c r="G315" s="241">
        <v>230</v>
      </c>
      <c r="H315" s="234"/>
      <c r="I315" s="235"/>
      <c r="J315" s="69" t="s">
        <v>5</v>
      </c>
      <c r="K315" s="62"/>
      <c r="L315" s="143"/>
      <c r="M315" s="238"/>
    </row>
    <row r="316" spans="1:13" ht="27" customHeight="1" x14ac:dyDescent="0.15">
      <c r="A316" s="241"/>
      <c r="B316" s="183"/>
      <c r="C316" s="134"/>
      <c r="D316" s="136"/>
      <c r="E316" s="144"/>
      <c r="F316" s="233"/>
      <c r="G316" s="241"/>
      <c r="H316" s="236"/>
      <c r="I316" s="237"/>
      <c r="J316" s="134"/>
      <c r="K316" s="136"/>
      <c r="L316" s="144"/>
      <c r="M316" s="239"/>
    </row>
    <row r="317" spans="1:13" ht="12.75" customHeight="1" x14ac:dyDescent="0.15">
      <c r="A317" s="241">
        <v>216</v>
      </c>
      <c r="B317" s="183"/>
      <c r="C317" s="69" t="s">
        <v>5</v>
      </c>
      <c r="D317" s="62"/>
      <c r="E317" s="143"/>
      <c r="F317" s="233"/>
      <c r="G317" s="241">
        <v>231</v>
      </c>
      <c r="H317" s="234"/>
      <c r="I317" s="235"/>
      <c r="J317" s="69" t="s">
        <v>5</v>
      </c>
      <c r="K317" s="62"/>
      <c r="L317" s="143"/>
      <c r="M317" s="238"/>
    </row>
    <row r="318" spans="1:13" ht="27" customHeight="1" x14ac:dyDescent="0.15">
      <c r="A318" s="241"/>
      <c r="B318" s="183"/>
      <c r="C318" s="134"/>
      <c r="D318" s="136"/>
      <c r="E318" s="144"/>
      <c r="F318" s="233"/>
      <c r="G318" s="241"/>
      <c r="H318" s="236"/>
      <c r="I318" s="237"/>
      <c r="J318" s="134"/>
      <c r="K318" s="136"/>
      <c r="L318" s="144"/>
      <c r="M318" s="239"/>
    </row>
    <row r="319" spans="1:13" ht="12.75" customHeight="1" x14ac:dyDescent="0.15">
      <c r="A319" s="241">
        <v>217</v>
      </c>
      <c r="B319" s="183"/>
      <c r="C319" s="69" t="s">
        <v>5</v>
      </c>
      <c r="D319" s="62"/>
      <c r="E319" s="143"/>
      <c r="F319" s="233"/>
      <c r="G319" s="241">
        <v>232</v>
      </c>
      <c r="H319" s="234"/>
      <c r="I319" s="235"/>
      <c r="J319" s="69" t="s">
        <v>5</v>
      </c>
      <c r="K319" s="62"/>
      <c r="L319" s="143"/>
      <c r="M319" s="238"/>
    </row>
    <row r="320" spans="1:13" ht="27" customHeight="1" x14ac:dyDescent="0.15">
      <c r="A320" s="241"/>
      <c r="B320" s="183"/>
      <c r="C320" s="134"/>
      <c r="D320" s="136"/>
      <c r="E320" s="144"/>
      <c r="F320" s="233"/>
      <c r="G320" s="241"/>
      <c r="H320" s="236"/>
      <c r="I320" s="237"/>
      <c r="J320" s="134"/>
      <c r="K320" s="136"/>
      <c r="L320" s="144"/>
      <c r="M320" s="239"/>
    </row>
    <row r="321" spans="1:13" ht="13.5" customHeight="1" x14ac:dyDescent="0.15">
      <c r="A321" s="241">
        <v>218</v>
      </c>
      <c r="B321" s="183"/>
      <c r="C321" s="69" t="s">
        <v>5</v>
      </c>
      <c r="D321" s="62"/>
      <c r="E321" s="143"/>
      <c r="F321" s="233"/>
      <c r="G321" s="241">
        <v>233</v>
      </c>
      <c r="H321" s="234"/>
      <c r="I321" s="235"/>
      <c r="J321" s="69" t="s">
        <v>5</v>
      </c>
      <c r="K321" s="62"/>
      <c r="L321" s="143"/>
      <c r="M321" s="238"/>
    </row>
    <row r="322" spans="1:13" ht="27" customHeight="1" x14ac:dyDescent="0.15">
      <c r="A322" s="241"/>
      <c r="B322" s="183"/>
      <c r="C322" s="134"/>
      <c r="D322" s="136"/>
      <c r="E322" s="144"/>
      <c r="F322" s="233"/>
      <c r="G322" s="241"/>
      <c r="H322" s="236"/>
      <c r="I322" s="237"/>
      <c r="J322" s="134"/>
      <c r="K322" s="136"/>
      <c r="L322" s="144"/>
      <c r="M322" s="239"/>
    </row>
    <row r="323" spans="1:13" ht="13.5" customHeight="1" x14ac:dyDescent="0.15">
      <c r="A323" s="241">
        <v>219</v>
      </c>
      <c r="B323" s="183"/>
      <c r="C323" s="69" t="s">
        <v>5</v>
      </c>
      <c r="D323" s="62"/>
      <c r="E323" s="143"/>
      <c r="F323" s="233"/>
      <c r="G323" s="241">
        <v>234</v>
      </c>
      <c r="H323" s="234"/>
      <c r="I323" s="235"/>
      <c r="J323" s="69" t="s">
        <v>5</v>
      </c>
      <c r="K323" s="62"/>
      <c r="L323" s="143"/>
      <c r="M323" s="238"/>
    </row>
    <row r="324" spans="1:13" ht="27" customHeight="1" x14ac:dyDescent="0.15">
      <c r="A324" s="241"/>
      <c r="B324" s="183"/>
      <c r="C324" s="134"/>
      <c r="D324" s="136"/>
      <c r="E324" s="144"/>
      <c r="F324" s="233"/>
      <c r="G324" s="241"/>
      <c r="H324" s="236"/>
      <c r="I324" s="237"/>
      <c r="J324" s="134"/>
      <c r="K324" s="136"/>
      <c r="L324" s="144"/>
      <c r="M324" s="239"/>
    </row>
    <row r="325" spans="1:13" ht="13.5" customHeight="1" x14ac:dyDescent="0.15">
      <c r="A325" s="241">
        <v>220</v>
      </c>
      <c r="B325" s="183"/>
      <c r="C325" s="69" t="s">
        <v>5</v>
      </c>
      <c r="D325" s="62"/>
      <c r="E325" s="143"/>
      <c r="F325" s="233"/>
      <c r="G325" s="241">
        <v>235</v>
      </c>
      <c r="H325" s="234"/>
      <c r="I325" s="235"/>
      <c r="J325" s="69" t="s">
        <v>5</v>
      </c>
      <c r="K325" s="62"/>
      <c r="L325" s="143"/>
      <c r="M325" s="238"/>
    </row>
    <row r="326" spans="1:13" ht="27" customHeight="1" x14ac:dyDescent="0.15">
      <c r="A326" s="241"/>
      <c r="B326" s="183"/>
      <c r="C326" s="134"/>
      <c r="D326" s="136"/>
      <c r="E326" s="144"/>
      <c r="F326" s="233"/>
      <c r="G326" s="241"/>
      <c r="H326" s="236"/>
      <c r="I326" s="237"/>
      <c r="J326" s="134"/>
      <c r="K326" s="136"/>
      <c r="L326" s="144"/>
      <c r="M326" s="239"/>
    </row>
    <row r="327" spans="1:13" ht="13.5" customHeight="1" x14ac:dyDescent="0.15">
      <c r="A327" s="241">
        <v>221</v>
      </c>
      <c r="B327" s="183"/>
      <c r="C327" s="69" t="s">
        <v>5</v>
      </c>
      <c r="D327" s="62"/>
      <c r="E327" s="143"/>
      <c r="F327" s="233"/>
      <c r="G327" s="241">
        <v>236</v>
      </c>
      <c r="H327" s="234"/>
      <c r="I327" s="235"/>
      <c r="J327" s="69" t="s">
        <v>5</v>
      </c>
      <c r="K327" s="62"/>
      <c r="L327" s="143"/>
      <c r="M327" s="238"/>
    </row>
    <row r="328" spans="1:13" ht="27" customHeight="1" x14ac:dyDescent="0.15">
      <c r="A328" s="241"/>
      <c r="B328" s="183"/>
      <c r="C328" s="134"/>
      <c r="D328" s="136"/>
      <c r="E328" s="144"/>
      <c r="F328" s="233"/>
      <c r="G328" s="241"/>
      <c r="H328" s="236"/>
      <c r="I328" s="237"/>
      <c r="J328" s="134"/>
      <c r="K328" s="136"/>
      <c r="L328" s="144"/>
      <c r="M328" s="239"/>
    </row>
    <row r="329" spans="1:13" ht="13.5" customHeight="1" x14ac:dyDescent="0.15">
      <c r="A329" s="241">
        <v>222</v>
      </c>
      <c r="B329" s="183"/>
      <c r="C329" s="69" t="s">
        <v>5</v>
      </c>
      <c r="D329" s="62"/>
      <c r="E329" s="143"/>
      <c r="F329" s="233"/>
      <c r="G329" s="241">
        <v>237</v>
      </c>
      <c r="H329" s="234"/>
      <c r="I329" s="235"/>
      <c r="J329" s="69" t="s">
        <v>5</v>
      </c>
      <c r="K329" s="62"/>
      <c r="L329" s="143"/>
      <c r="M329" s="238"/>
    </row>
    <row r="330" spans="1:13" ht="27" customHeight="1" x14ac:dyDescent="0.15">
      <c r="A330" s="241"/>
      <c r="B330" s="183"/>
      <c r="C330" s="134"/>
      <c r="D330" s="136"/>
      <c r="E330" s="144"/>
      <c r="F330" s="233"/>
      <c r="G330" s="241"/>
      <c r="H330" s="236"/>
      <c r="I330" s="237"/>
      <c r="J330" s="134"/>
      <c r="K330" s="136"/>
      <c r="L330" s="144"/>
      <c r="M330" s="239"/>
    </row>
    <row r="331" spans="1:13" ht="13.5" customHeight="1" x14ac:dyDescent="0.15">
      <c r="A331" s="241">
        <v>223</v>
      </c>
      <c r="B331" s="183"/>
      <c r="C331" s="69" t="s">
        <v>5</v>
      </c>
      <c r="D331" s="62"/>
      <c r="E331" s="143"/>
      <c r="F331" s="233"/>
      <c r="G331" s="241">
        <v>238</v>
      </c>
      <c r="H331" s="234"/>
      <c r="I331" s="235"/>
      <c r="J331" s="69" t="s">
        <v>5</v>
      </c>
      <c r="K331" s="62"/>
      <c r="L331" s="143"/>
      <c r="M331" s="238"/>
    </row>
    <row r="332" spans="1:13" ht="27" customHeight="1" x14ac:dyDescent="0.15">
      <c r="A332" s="241"/>
      <c r="B332" s="183"/>
      <c r="C332" s="134"/>
      <c r="D332" s="136"/>
      <c r="E332" s="144"/>
      <c r="F332" s="233"/>
      <c r="G332" s="241"/>
      <c r="H332" s="236"/>
      <c r="I332" s="237"/>
      <c r="J332" s="134"/>
      <c r="K332" s="136"/>
      <c r="L332" s="144"/>
      <c r="M332" s="239"/>
    </row>
    <row r="333" spans="1:13" ht="13.5" customHeight="1" x14ac:dyDescent="0.15">
      <c r="A333" s="241">
        <v>224</v>
      </c>
      <c r="B333" s="183"/>
      <c r="C333" s="69" t="s">
        <v>5</v>
      </c>
      <c r="D333" s="62"/>
      <c r="E333" s="143"/>
      <c r="F333" s="233"/>
      <c r="G333" s="241">
        <v>239</v>
      </c>
      <c r="H333" s="234"/>
      <c r="I333" s="235"/>
      <c r="J333" s="69" t="s">
        <v>5</v>
      </c>
      <c r="K333" s="62"/>
      <c r="L333" s="143"/>
      <c r="M333" s="238"/>
    </row>
    <row r="334" spans="1:13" ht="27" customHeight="1" x14ac:dyDescent="0.15">
      <c r="A334" s="241"/>
      <c r="B334" s="183"/>
      <c r="C334" s="134"/>
      <c r="D334" s="136"/>
      <c r="E334" s="144"/>
      <c r="F334" s="233"/>
      <c r="G334" s="241"/>
      <c r="H334" s="236"/>
      <c r="I334" s="237"/>
      <c r="J334" s="134"/>
      <c r="K334" s="136"/>
      <c r="L334" s="144"/>
      <c r="M334" s="239"/>
    </row>
    <row r="335" spans="1:13" ht="13.5" customHeight="1" x14ac:dyDescent="0.15">
      <c r="A335" s="241">
        <v>225</v>
      </c>
      <c r="B335" s="183"/>
      <c r="C335" s="69" t="s">
        <v>5</v>
      </c>
      <c r="D335" s="62"/>
      <c r="E335" s="143"/>
      <c r="F335" s="233"/>
      <c r="G335" s="241">
        <v>240</v>
      </c>
      <c r="H335" s="234"/>
      <c r="I335" s="235"/>
      <c r="J335" s="69" t="s">
        <v>5</v>
      </c>
      <c r="K335" s="62"/>
      <c r="L335" s="143"/>
      <c r="M335" s="238"/>
    </row>
    <row r="336" spans="1:13" ht="27" customHeight="1" x14ac:dyDescent="0.15">
      <c r="A336" s="241"/>
      <c r="B336" s="183"/>
      <c r="C336" s="134"/>
      <c r="D336" s="136"/>
      <c r="E336" s="144"/>
      <c r="F336" s="233"/>
      <c r="G336" s="241"/>
      <c r="H336" s="236"/>
      <c r="I336" s="237"/>
      <c r="J336" s="134"/>
      <c r="K336" s="136"/>
      <c r="L336" s="144"/>
      <c r="M336" s="239"/>
    </row>
    <row r="337" spans="1:15" ht="18" customHeight="1" x14ac:dyDescent="0.15">
      <c r="A337" s="215" t="s">
        <v>32</v>
      </c>
      <c r="B337" s="215"/>
      <c r="C337" s="215"/>
      <c r="D337" s="215"/>
      <c r="E337" s="215"/>
      <c r="F337" s="215"/>
      <c r="G337" s="215"/>
      <c r="H337" s="215"/>
      <c r="I337" s="215"/>
      <c r="J337" s="215"/>
      <c r="K337" s="215"/>
      <c r="L337" s="215"/>
      <c r="M337" s="215"/>
    </row>
    <row r="338" spans="1:15" ht="16.5" customHeight="1" x14ac:dyDescent="0.15">
      <c r="A338" s="22" t="s">
        <v>31</v>
      </c>
      <c r="B338" s="22"/>
      <c r="C338" s="22"/>
      <c r="D338" s="22"/>
      <c r="E338" s="22"/>
      <c r="F338" s="22"/>
      <c r="G338" s="22"/>
      <c r="H338" s="22"/>
      <c r="I338" s="22"/>
      <c r="J338" s="22"/>
      <c r="K338" s="22"/>
      <c r="L338" s="22"/>
      <c r="M338" s="22"/>
    </row>
    <row r="339" spans="1:15" ht="13.5" customHeight="1" x14ac:dyDescent="0.15">
      <c r="A339" s="22"/>
      <c r="B339" s="22"/>
      <c r="C339" s="22"/>
      <c r="D339" s="22"/>
      <c r="E339" s="22"/>
      <c r="F339" s="21"/>
      <c r="G339" s="219" t="s">
        <v>2</v>
      </c>
      <c r="H339" s="220"/>
      <c r="I339" s="221" t="s">
        <v>28</v>
      </c>
      <c r="J339" s="222"/>
      <c r="K339" s="220"/>
      <c r="L339" s="23" t="s">
        <v>27</v>
      </c>
      <c r="M339" s="20"/>
      <c r="N339" s="21"/>
      <c r="O339" s="21"/>
    </row>
    <row r="340" spans="1:15" ht="13.5" customHeight="1" x14ac:dyDescent="0.15">
      <c r="A340" s="30" t="s">
        <v>53</v>
      </c>
      <c r="B340" s="31"/>
      <c r="C340" s="31"/>
      <c r="D340" s="31"/>
      <c r="E340" s="32"/>
      <c r="F340" s="32"/>
      <c r="G340" s="223" t="s">
        <v>23</v>
      </c>
      <c r="H340" s="224"/>
      <c r="I340" s="227" t="s">
        <v>25</v>
      </c>
      <c r="J340" s="228"/>
      <c r="K340" s="34">
        <f>SUMPRODUCT((B307:B336="特進")*(E307:E336="男"))+SUMPRODUCT((H307:I336="特進")*(L307:L336="男"))+K297</f>
        <v>0</v>
      </c>
      <c r="L340" s="229">
        <f>SUM(K340:K341)</f>
        <v>0</v>
      </c>
      <c r="M340" s="20"/>
      <c r="N340" s="21"/>
      <c r="O340" s="21"/>
    </row>
    <row r="341" spans="1:15" ht="13.5" customHeight="1" x14ac:dyDescent="0.15">
      <c r="A341" s="31"/>
      <c r="B341" s="31"/>
      <c r="C341" s="31"/>
      <c r="D341" s="31"/>
      <c r="E341" s="32"/>
      <c r="F341" s="32"/>
      <c r="G341" s="225"/>
      <c r="H341" s="226"/>
      <c r="I341" s="231" t="s">
        <v>26</v>
      </c>
      <c r="J341" s="232"/>
      <c r="K341" s="35">
        <f>SUMPRODUCT((B307:B336="特進")*(E307:E336="女"))+SUMPRODUCT((H307:I336="特進")*(L307:L336="女"))+K298</f>
        <v>0</v>
      </c>
      <c r="L341" s="230"/>
      <c r="M341" s="20"/>
      <c r="N341" s="21"/>
      <c r="O341" s="21"/>
    </row>
    <row r="342" spans="1:15" ht="13.5" customHeight="1" x14ac:dyDescent="0.15">
      <c r="A342" s="31"/>
      <c r="B342" s="31"/>
      <c r="C342" s="31"/>
      <c r="D342" s="31"/>
      <c r="E342" s="32"/>
      <c r="F342" s="32"/>
      <c r="G342" s="223" t="s">
        <v>24</v>
      </c>
      <c r="H342" s="224"/>
      <c r="I342" s="227" t="s">
        <v>25</v>
      </c>
      <c r="J342" s="228"/>
      <c r="K342" s="26">
        <f>SUMPRODUCT((B307:B336="進学")*(E307:E336="男"))+SUMPRODUCT((H307:I336="進学")*(L307:L336="男"))+K299</f>
        <v>0</v>
      </c>
      <c r="L342" s="229">
        <f>SUM(K342:K343)</f>
        <v>0</v>
      </c>
      <c r="M342" s="20"/>
      <c r="N342" s="21"/>
      <c r="O342" s="21"/>
    </row>
    <row r="343" spans="1:15" ht="13.5" customHeight="1" x14ac:dyDescent="0.15">
      <c r="A343" s="31"/>
      <c r="B343" s="31"/>
      <c r="C343" s="31"/>
      <c r="D343" s="31"/>
      <c r="E343" s="32"/>
      <c r="F343" s="32"/>
      <c r="G343" s="225"/>
      <c r="H343" s="226"/>
      <c r="I343" s="231" t="s">
        <v>26</v>
      </c>
      <c r="J343" s="232"/>
      <c r="K343" s="27">
        <f>SUMPRODUCT((B307:B336="進学")*(E307:E336="女"))+SUMPRODUCT((H307:I336="進学")*(L307:L336="女"))+K300</f>
        <v>0</v>
      </c>
      <c r="L343" s="230"/>
      <c r="M343" s="20"/>
      <c r="N343" s="21"/>
      <c r="O343" s="21"/>
    </row>
    <row r="344" spans="1:15" x14ac:dyDescent="0.15">
      <c r="A344" s="31"/>
      <c r="B344" s="31"/>
      <c r="C344" s="31"/>
      <c r="D344" s="31"/>
      <c r="E344" s="32"/>
      <c r="F344" s="32"/>
      <c r="G344" s="216" t="s">
        <v>27</v>
      </c>
      <c r="H344" s="217"/>
      <c r="I344" s="217"/>
      <c r="J344" s="218"/>
      <c r="K344" s="28">
        <f>SUM(K340:K343)</f>
        <v>0</v>
      </c>
      <c r="L344" s="29">
        <f>SUM(L340:L343)</f>
        <v>0</v>
      </c>
      <c r="M344" s="18"/>
      <c r="N344" s="21"/>
      <c r="O344" s="21"/>
    </row>
    <row r="347" spans="1:15" x14ac:dyDescent="0.15">
      <c r="B347" s="39"/>
      <c r="E347" s="39"/>
    </row>
    <row r="348" spans="1:15" x14ac:dyDescent="0.15">
      <c r="B348" s="39"/>
      <c r="E348" s="39"/>
    </row>
    <row r="349" spans="1:15" x14ac:dyDescent="0.15">
      <c r="B349" s="39"/>
      <c r="E349" s="39"/>
    </row>
  </sheetData>
  <mergeCells count="1360">
    <mergeCell ref="A1:I1"/>
    <mergeCell ref="G344:J344"/>
    <mergeCell ref="A337:M337"/>
    <mergeCell ref="G339:H339"/>
    <mergeCell ref="I339:K339"/>
    <mergeCell ref="G340:H341"/>
    <mergeCell ref="I340:J340"/>
    <mergeCell ref="L340:L341"/>
    <mergeCell ref="I341:J341"/>
    <mergeCell ref="G342:H343"/>
    <mergeCell ref="I342:J342"/>
    <mergeCell ref="L342:L343"/>
    <mergeCell ref="I343:J343"/>
    <mergeCell ref="A335:A336"/>
    <mergeCell ref="B335:B336"/>
    <mergeCell ref="E335:E336"/>
    <mergeCell ref="F335:F336"/>
    <mergeCell ref="G335:G336"/>
    <mergeCell ref="H335:I336"/>
    <mergeCell ref="L335:L336"/>
    <mergeCell ref="M335:M336"/>
    <mergeCell ref="C336:D336"/>
    <mergeCell ref="J336:K336"/>
    <mergeCell ref="A333:A334"/>
    <mergeCell ref="B333:B334"/>
    <mergeCell ref="E333:E334"/>
    <mergeCell ref="F333:F334"/>
    <mergeCell ref="G333:G334"/>
    <mergeCell ref="H333:I334"/>
    <mergeCell ref="L333:L334"/>
    <mergeCell ref="M333:M334"/>
    <mergeCell ref="C334:D334"/>
    <mergeCell ref="J334:K334"/>
    <mergeCell ref="A331:A332"/>
    <mergeCell ref="B331:B332"/>
    <mergeCell ref="E331:E332"/>
    <mergeCell ref="F331:F332"/>
    <mergeCell ref="G331:G332"/>
    <mergeCell ref="H331:I332"/>
    <mergeCell ref="L331:L332"/>
    <mergeCell ref="M331:M332"/>
    <mergeCell ref="C332:D332"/>
    <mergeCell ref="J332:K332"/>
    <mergeCell ref="A329:A330"/>
    <mergeCell ref="B329:B330"/>
    <mergeCell ref="E329:E330"/>
    <mergeCell ref="F329:F330"/>
    <mergeCell ref="G329:G330"/>
    <mergeCell ref="H329:I330"/>
    <mergeCell ref="L329:L330"/>
    <mergeCell ref="M329:M330"/>
    <mergeCell ref="C330:D330"/>
    <mergeCell ref="J330:K330"/>
    <mergeCell ref="A327:A328"/>
    <mergeCell ref="B327:B328"/>
    <mergeCell ref="E327:E328"/>
    <mergeCell ref="F327:F328"/>
    <mergeCell ref="G327:G328"/>
    <mergeCell ref="H327:I328"/>
    <mergeCell ref="L327:L328"/>
    <mergeCell ref="M327:M328"/>
    <mergeCell ref="C328:D328"/>
    <mergeCell ref="J328:K328"/>
    <mergeCell ref="A325:A326"/>
    <mergeCell ref="B325:B326"/>
    <mergeCell ref="E325:E326"/>
    <mergeCell ref="F325:F326"/>
    <mergeCell ref="G325:G326"/>
    <mergeCell ref="H325:I326"/>
    <mergeCell ref="L325:L326"/>
    <mergeCell ref="M325:M326"/>
    <mergeCell ref="C326:D326"/>
    <mergeCell ref="J326:K326"/>
    <mergeCell ref="A323:A324"/>
    <mergeCell ref="B323:B324"/>
    <mergeCell ref="E323:E324"/>
    <mergeCell ref="F323:F324"/>
    <mergeCell ref="G323:G324"/>
    <mergeCell ref="H323:I324"/>
    <mergeCell ref="L323:L324"/>
    <mergeCell ref="M323:M324"/>
    <mergeCell ref="C324:D324"/>
    <mergeCell ref="J324:K324"/>
    <mergeCell ref="A321:A322"/>
    <mergeCell ref="B321:B322"/>
    <mergeCell ref="E321:E322"/>
    <mergeCell ref="F321:F322"/>
    <mergeCell ref="G321:G322"/>
    <mergeCell ref="H321:I322"/>
    <mergeCell ref="L321:L322"/>
    <mergeCell ref="M321:M322"/>
    <mergeCell ref="C322:D322"/>
    <mergeCell ref="J322:K322"/>
    <mergeCell ref="A319:A320"/>
    <mergeCell ref="B319:B320"/>
    <mergeCell ref="E319:E320"/>
    <mergeCell ref="F319:F320"/>
    <mergeCell ref="G319:G320"/>
    <mergeCell ref="H319:I320"/>
    <mergeCell ref="L319:L320"/>
    <mergeCell ref="M319:M320"/>
    <mergeCell ref="C320:D320"/>
    <mergeCell ref="J320:K320"/>
    <mergeCell ref="A317:A318"/>
    <mergeCell ref="B317:B318"/>
    <mergeCell ref="E317:E318"/>
    <mergeCell ref="F317:F318"/>
    <mergeCell ref="G317:G318"/>
    <mergeCell ref="H317:I318"/>
    <mergeCell ref="L317:L318"/>
    <mergeCell ref="M317:M318"/>
    <mergeCell ref="C318:D318"/>
    <mergeCell ref="J318:K318"/>
    <mergeCell ref="A315:A316"/>
    <mergeCell ref="B315:B316"/>
    <mergeCell ref="E315:E316"/>
    <mergeCell ref="F315:F316"/>
    <mergeCell ref="G315:G316"/>
    <mergeCell ref="H315:I316"/>
    <mergeCell ref="L315:L316"/>
    <mergeCell ref="M315:M316"/>
    <mergeCell ref="C316:D316"/>
    <mergeCell ref="J316:K316"/>
    <mergeCell ref="A313:A314"/>
    <mergeCell ref="B313:B314"/>
    <mergeCell ref="E313:E314"/>
    <mergeCell ref="F313:F314"/>
    <mergeCell ref="G313:G314"/>
    <mergeCell ref="H313:I314"/>
    <mergeCell ref="L313:L314"/>
    <mergeCell ref="M313:M314"/>
    <mergeCell ref="C314:D314"/>
    <mergeCell ref="J314:K314"/>
    <mergeCell ref="A311:A312"/>
    <mergeCell ref="B311:B312"/>
    <mergeCell ref="E311:E312"/>
    <mergeCell ref="F311:F312"/>
    <mergeCell ref="G311:G312"/>
    <mergeCell ref="H311:I312"/>
    <mergeCell ref="L311:L312"/>
    <mergeCell ref="M311:M312"/>
    <mergeCell ref="C312:D312"/>
    <mergeCell ref="J312:K312"/>
    <mergeCell ref="A309:A310"/>
    <mergeCell ref="B309:B310"/>
    <mergeCell ref="E309:E310"/>
    <mergeCell ref="F309:F310"/>
    <mergeCell ref="G309:G310"/>
    <mergeCell ref="H309:I310"/>
    <mergeCell ref="L309:L310"/>
    <mergeCell ref="M309:M310"/>
    <mergeCell ref="C310:D310"/>
    <mergeCell ref="J310:K310"/>
    <mergeCell ref="A307:A308"/>
    <mergeCell ref="B307:B308"/>
    <mergeCell ref="E307:E308"/>
    <mergeCell ref="F307:F308"/>
    <mergeCell ref="G307:G308"/>
    <mergeCell ref="H307:I308"/>
    <mergeCell ref="L307:L308"/>
    <mergeCell ref="M307:M308"/>
    <mergeCell ref="C308:D308"/>
    <mergeCell ref="J308:K308"/>
    <mergeCell ref="G301:J301"/>
    <mergeCell ref="K303:M303"/>
    <mergeCell ref="A304:E304"/>
    <mergeCell ref="B305:E305"/>
    <mergeCell ref="I305:K305"/>
    <mergeCell ref="C306:D306"/>
    <mergeCell ref="H306:I306"/>
    <mergeCell ref="J306:K306"/>
    <mergeCell ref="A302:I302"/>
    <mergeCell ref="A294:M294"/>
    <mergeCell ref="G296:H296"/>
    <mergeCell ref="I296:K296"/>
    <mergeCell ref="G297:H298"/>
    <mergeCell ref="I297:J297"/>
    <mergeCell ref="L297:L298"/>
    <mergeCell ref="I298:J298"/>
    <mergeCell ref="G299:H300"/>
    <mergeCell ref="I299:J299"/>
    <mergeCell ref="L299:L300"/>
    <mergeCell ref="I300:J300"/>
    <mergeCell ref="A292:A293"/>
    <mergeCell ref="B292:B293"/>
    <mergeCell ref="E292:E293"/>
    <mergeCell ref="F292:F293"/>
    <mergeCell ref="G292:G293"/>
    <mergeCell ref="H292:I293"/>
    <mergeCell ref="L292:L293"/>
    <mergeCell ref="M292:M293"/>
    <mergeCell ref="C293:D293"/>
    <mergeCell ref="J293:K293"/>
    <mergeCell ref="A290:A291"/>
    <mergeCell ref="B290:B291"/>
    <mergeCell ref="E290:E291"/>
    <mergeCell ref="F290:F291"/>
    <mergeCell ref="G290:G291"/>
    <mergeCell ref="H290:I291"/>
    <mergeCell ref="L290:L291"/>
    <mergeCell ref="M290:M291"/>
    <mergeCell ref="C291:D291"/>
    <mergeCell ref="J291:K291"/>
    <mergeCell ref="A288:A289"/>
    <mergeCell ref="B288:B289"/>
    <mergeCell ref="E288:E289"/>
    <mergeCell ref="F288:F289"/>
    <mergeCell ref="G288:G289"/>
    <mergeCell ref="H288:I289"/>
    <mergeCell ref="L288:L289"/>
    <mergeCell ref="M288:M289"/>
    <mergeCell ref="C289:D289"/>
    <mergeCell ref="J289:K289"/>
    <mergeCell ref="A286:A287"/>
    <mergeCell ref="B286:B287"/>
    <mergeCell ref="E286:E287"/>
    <mergeCell ref="F286:F287"/>
    <mergeCell ref="G286:G287"/>
    <mergeCell ref="H286:I287"/>
    <mergeCell ref="L286:L287"/>
    <mergeCell ref="M286:M287"/>
    <mergeCell ref="C287:D287"/>
    <mergeCell ref="J287:K287"/>
    <mergeCell ref="A284:A285"/>
    <mergeCell ref="B284:B285"/>
    <mergeCell ref="E284:E285"/>
    <mergeCell ref="F284:F285"/>
    <mergeCell ref="G284:G285"/>
    <mergeCell ref="H284:I285"/>
    <mergeCell ref="L284:L285"/>
    <mergeCell ref="M284:M285"/>
    <mergeCell ref="C285:D285"/>
    <mergeCell ref="J285:K285"/>
    <mergeCell ref="A282:A283"/>
    <mergeCell ref="B282:B283"/>
    <mergeCell ref="E282:E283"/>
    <mergeCell ref="F282:F283"/>
    <mergeCell ref="G282:G283"/>
    <mergeCell ref="H282:I283"/>
    <mergeCell ref="L282:L283"/>
    <mergeCell ref="M282:M283"/>
    <mergeCell ref="C283:D283"/>
    <mergeCell ref="J283:K283"/>
    <mergeCell ref="A280:A281"/>
    <mergeCell ref="B280:B281"/>
    <mergeCell ref="E280:E281"/>
    <mergeCell ref="F280:F281"/>
    <mergeCell ref="G280:G281"/>
    <mergeCell ref="H280:I281"/>
    <mergeCell ref="L280:L281"/>
    <mergeCell ref="M280:M281"/>
    <mergeCell ref="C281:D281"/>
    <mergeCell ref="J281:K281"/>
    <mergeCell ref="A278:A279"/>
    <mergeCell ref="B278:B279"/>
    <mergeCell ref="E278:E279"/>
    <mergeCell ref="F278:F279"/>
    <mergeCell ref="G278:G279"/>
    <mergeCell ref="H278:I279"/>
    <mergeCell ref="L278:L279"/>
    <mergeCell ref="M278:M279"/>
    <mergeCell ref="C279:D279"/>
    <mergeCell ref="J279:K279"/>
    <mergeCell ref="A276:A277"/>
    <mergeCell ref="B276:B277"/>
    <mergeCell ref="E276:E277"/>
    <mergeCell ref="F276:F277"/>
    <mergeCell ref="G276:G277"/>
    <mergeCell ref="H276:I277"/>
    <mergeCell ref="L276:L277"/>
    <mergeCell ref="M276:M277"/>
    <mergeCell ref="C277:D277"/>
    <mergeCell ref="J277:K277"/>
    <mergeCell ref="A274:A275"/>
    <mergeCell ref="B274:B275"/>
    <mergeCell ref="E274:E275"/>
    <mergeCell ref="F274:F275"/>
    <mergeCell ref="G274:G275"/>
    <mergeCell ref="H274:I275"/>
    <mergeCell ref="L274:L275"/>
    <mergeCell ref="M274:M275"/>
    <mergeCell ref="C275:D275"/>
    <mergeCell ref="J275:K275"/>
    <mergeCell ref="A272:A273"/>
    <mergeCell ref="B272:B273"/>
    <mergeCell ref="E272:E273"/>
    <mergeCell ref="F272:F273"/>
    <mergeCell ref="G272:G273"/>
    <mergeCell ref="H272:I273"/>
    <mergeCell ref="L272:L273"/>
    <mergeCell ref="M272:M273"/>
    <mergeCell ref="C273:D273"/>
    <mergeCell ref="J273:K273"/>
    <mergeCell ref="A270:A271"/>
    <mergeCell ref="B270:B271"/>
    <mergeCell ref="E270:E271"/>
    <mergeCell ref="F270:F271"/>
    <mergeCell ref="G270:G271"/>
    <mergeCell ref="H270:I271"/>
    <mergeCell ref="L270:L271"/>
    <mergeCell ref="M270:M271"/>
    <mergeCell ref="C271:D271"/>
    <mergeCell ref="J271:K271"/>
    <mergeCell ref="A268:A269"/>
    <mergeCell ref="B268:B269"/>
    <mergeCell ref="E268:E269"/>
    <mergeCell ref="F268:F269"/>
    <mergeCell ref="G268:G269"/>
    <mergeCell ref="H268:I269"/>
    <mergeCell ref="L268:L269"/>
    <mergeCell ref="M268:M269"/>
    <mergeCell ref="C269:D269"/>
    <mergeCell ref="J269:K269"/>
    <mergeCell ref="A266:A267"/>
    <mergeCell ref="B266:B267"/>
    <mergeCell ref="E266:E267"/>
    <mergeCell ref="F266:F267"/>
    <mergeCell ref="G266:G267"/>
    <mergeCell ref="H266:I267"/>
    <mergeCell ref="L266:L267"/>
    <mergeCell ref="M266:M267"/>
    <mergeCell ref="C267:D267"/>
    <mergeCell ref="J267:K267"/>
    <mergeCell ref="A264:A265"/>
    <mergeCell ref="B264:B265"/>
    <mergeCell ref="E264:E265"/>
    <mergeCell ref="F264:F265"/>
    <mergeCell ref="G264:G265"/>
    <mergeCell ref="H264:I265"/>
    <mergeCell ref="L264:L265"/>
    <mergeCell ref="M264:M265"/>
    <mergeCell ref="C265:D265"/>
    <mergeCell ref="J265:K265"/>
    <mergeCell ref="G258:J258"/>
    <mergeCell ref="K260:M260"/>
    <mergeCell ref="A261:E261"/>
    <mergeCell ref="B262:E262"/>
    <mergeCell ref="I262:K262"/>
    <mergeCell ref="C263:D263"/>
    <mergeCell ref="H263:I263"/>
    <mergeCell ref="J263:K263"/>
    <mergeCell ref="A251:M251"/>
    <mergeCell ref="G253:H253"/>
    <mergeCell ref="I253:K253"/>
    <mergeCell ref="G254:H255"/>
    <mergeCell ref="I254:J254"/>
    <mergeCell ref="L254:L255"/>
    <mergeCell ref="I255:J255"/>
    <mergeCell ref="G256:H257"/>
    <mergeCell ref="I256:J256"/>
    <mergeCell ref="L256:L257"/>
    <mergeCell ref="I257:J257"/>
    <mergeCell ref="A259:I259"/>
    <mergeCell ref="A249:A250"/>
    <mergeCell ref="B249:B250"/>
    <mergeCell ref="E249:E250"/>
    <mergeCell ref="F249:F250"/>
    <mergeCell ref="G249:G250"/>
    <mergeCell ref="H249:I250"/>
    <mergeCell ref="L249:L250"/>
    <mergeCell ref="M249:M250"/>
    <mergeCell ref="C250:D250"/>
    <mergeCell ref="J250:K250"/>
    <mergeCell ref="A247:A248"/>
    <mergeCell ref="B247:B248"/>
    <mergeCell ref="E247:E248"/>
    <mergeCell ref="F247:F248"/>
    <mergeCell ref="G247:G248"/>
    <mergeCell ref="H247:I248"/>
    <mergeCell ref="L247:L248"/>
    <mergeCell ref="M247:M248"/>
    <mergeCell ref="C248:D248"/>
    <mergeCell ref="J248:K248"/>
    <mergeCell ref="A245:A246"/>
    <mergeCell ref="B245:B246"/>
    <mergeCell ref="E245:E246"/>
    <mergeCell ref="F245:F246"/>
    <mergeCell ref="G245:G246"/>
    <mergeCell ref="H245:I246"/>
    <mergeCell ref="L245:L246"/>
    <mergeCell ref="M245:M246"/>
    <mergeCell ref="C246:D246"/>
    <mergeCell ref="J246:K246"/>
    <mergeCell ref="A243:A244"/>
    <mergeCell ref="B243:B244"/>
    <mergeCell ref="E243:E244"/>
    <mergeCell ref="F243:F244"/>
    <mergeCell ref="G243:G244"/>
    <mergeCell ref="H243:I244"/>
    <mergeCell ref="L243:L244"/>
    <mergeCell ref="M243:M244"/>
    <mergeCell ref="C244:D244"/>
    <mergeCell ref="J244:K244"/>
    <mergeCell ref="A241:A242"/>
    <mergeCell ref="B241:B242"/>
    <mergeCell ref="E241:E242"/>
    <mergeCell ref="F241:F242"/>
    <mergeCell ref="G241:G242"/>
    <mergeCell ref="H241:I242"/>
    <mergeCell ref="L241:L242"/>
    <mergeCell ref="M241:M242"/>
    <mergeCell ref="C242:D242"/>
    <mergeCell ref="J242:K242"/>
    <mergeCell ref="A239:A240"/>
    <mergeCell ref="B239:B240"/>
    <mergeCell ref="E239:E240"/>
    <mergeCell ref="F239:F240"/>
    <mergeCell ref="G239:G240"/>
    <mergeCell ref="H239:I240"/>
    <mergeCell ref="L239:L240"/>
    <mergeCell ref="M239:M240"/>
    <mergeCell ref="C240:D240"/>
    <mergeCell ref="J240:K240"/>
    <mergeCell ref="A237:A238"/>
    <mergeCell ref="B237:B238"/>
    <mergeCell ref="E237:E238"/>
    <mergeCell ref="F237:F238"/>
    <mergeCell ref="G237:G238"/>
    <mergeCell ref="H237:I238"/>
    <mergeCell ref="L237:L238"/>
    <mergeCell ref="M237:M238"/>
    <mergeCell ref="C238:D238"/>
    <mergeCell ref="J238:K238"/>
    <mergeCell ref="A235:A236"/>
    <mergeCell ref="B235:B236"/>
    <mergeCell ref="E235:E236"/>
    <mergeCell ref="F235:F236"/>
    <mergeCell ref="G235:G236"/>
    <mergeCell ref="H235:I236"/>
    <mergeCell ref="L235:L236"/>
    <mergeCell ref="M235:M236"/>
    <mergeCell ref="C236:D236"/>
    <mergeCell ref="J236:K236"/>
    <mergeCell ref="A233:A234"/>
    <mergeCell ref="B233:B234"/>
    <mergeCell ref="E233:E234"/>
    <mergeCell ref="F233:F234"/>
    <mergeCell ref="G233:G234"/>
    <mergeCell ref="H233:I234"/>
    <mergeCell ref="L233:L234"/>
    <mergeCell ref="M233:M234"/>
    <mergeCell ref="C234:D234"/>
    <mergeCell ref="J234:K234"/>
    <mergeCell ref="A231:A232"/>
    <mergeCell ref="B231:B232"/>
    <mergeCell ref="E231:E232"/>
    <mergeCell ref="F231:F232"/>
    <mergeCell ref="G231:G232"/>
    <mergeCell ref="H231:I232"/>
    <mergeCell ref="L231:L232"/>
    <mergeCell ref="M231:M232"/>
    <mergeCell ref="C232:D232"/>
    <mergeCell ref="J232:K232"/>
    <mergeCell ref="A229:A230"/>
    <mergeCell ref="B229:B230"/>
    <mergeCell ref="E229:E230"/>
    <mergeCell ref="F229:F230"/>
    <mergeCell ref="G229:G230"/>
    <mergeCell ref="H229:I230"/>
    <mergeCell ref="L229:L230"/>
    <mergeCell ref="M229:M230"/>
    <mergeCell ref="C230:D230"/>
    <mergeCell ref="J230:K230"/>
    <mergeCell ref="A227:A228"/>
    <mergeCell ref="B227:B228"/>
    <mergeCell ref="E227:E228"/>
    <mergeCell ref="F227:F228"/>
    <mergeCell ref="G227:G228"/>
    <mergeCell ref="H227:I228"/>
    <mergeCell ref="L227:L228"/>
    <mergeCell ref="M227:M228"/>
    <mergeCell ref="C228:D228"/>
    <mergeCell ref="J228:K228"/>
    <mergeCell ref="A225:A226"/>
    <mergeCell ref="B225:B226"/>
    <mergeCell ref="E225:E226"/>
    <mergeCell ref="F225:F226"/>
    <mergeCell ref="G225:G226"/>
    <mergeCell ref="H225:I226"/>
    <mergeCell ref="L225:L226"/>
    <mergeCell ref="M225:M226"/>
    <mergeCell ref="C226:D226"/>
    <mergeCell ref="J226:K226"/>
    <mergeCell ref="A223:A224"/>
    <mergeCell ref="B223:B224"/>
    <mergeCell ref="E223:E224"/>
    <mergeCell ref="F223:F224"/>
    <mergeCell ref="G223:G224"/>
    <mergeCell ref="H223:I224"/>
    <mergeCell ref="L223:L224"/>
    <mergeCell ref="M223:M224"/>
    <mergeCell ref="C224:D224"/>
    <mergeCell ref="J224:K224"/>
    <mergeCell ref="A221:A222"/>
    <mergeCell ref="B221:B222"/>
    <mergeCell ref="E221:E222"/>
    <mergeCell ref="F221:F222"/>
    <mergeCell ref="G221:G222"/>
    <mergeCell ref="H221:I222"/>
    <mergeCell ref="L221:L222"/>
    <mergeCell ref="M221:M222"/>
    <mergeCell ref="C222:D222"/>
    <mergeCell ref="J222:K222"/>
    <mergeCell ref="G215:J215"/>
    <mergeCell ref="K217:M217"/>
    <mergeCell ref="A218:E218"/>
    <mergeCell ref="B219:E219"/>
    <mergeCell ref="I219:K219"/>
    <mergeCell ref="C220:D220"/>
    <mergeCell ref="H220:I220"/>
    <mergeCell ref="J220:K220"/>
    <mergeCell ref="A216:I216"/>
    <mergeCell ref="A208:M208"/>
    <mergeCell ref="G210:H210"/>
    <mergeCell ref="I210:K210"/>
    <mergeCell ref="G211:H212"/>
    <mergeCell ref="I211:J211"/>
    <mergeCell ref="L211:L212"/>
    <mergeCell ref="I212:J212"/>
    <mergeCell ref="G213:H214"/>
    <mergeCell ref="I213:J213"/>
    <mergeCell ref="L213:L214"/>
    <mergeCell ref="I214:J214"/>
    <mergeCell ref="A206:A207"/>
    <mergeCell ref="B206:B207"/>
    <mergeCell ref="E206:E207"/>
    <mergeCell ref="F206:F207"/>
    <mergeCell ref="G206:G207"/>
    <mergeCell ref="H206:I207"/>
    <mergeCell ref="L206:L207"/>
    <mergeCell ref="M206:M207"/>
    <mergeCell ref="C207:D207"/>
    <mergeCell ref="J207:K207"/>
    <mergeCell ref="A204:A205"/>
    <mergeCell ref="B204:B205"/>
    <mergeCell ref="E204:E205"/>
    <mergeCell ref="F204:F205"/>
    <mergeCell ref="G204:G205"/>
    <mergeCell ref="H204:I205"/>
    <mergeCell ref="L204:L205"/>
    <mergeCell ref="M204:M205"/>
    <mergeCell ref="C205:D205"/>
    <mergeCell ref="J205:K205"/>
    <mergeCell ref="A202:A203"/>
    <mergeCell ref="B202:B203"/>
    <mergeCell ref="E202:E203"/>
    <mergeCell ref="F202:F203"/>
    <mergeCell ref="G202:G203"/>
    <mergeCell ref="H202:I203"/>
    <mergeCell ref="L202:L203"/>
    <mergeCell ref="M202:M203"/>
    <mergeCell ref="C203:D203"/>
    <mergeCell ref="J203:K203"/>
    <mergeCell ref="A200:A201"/>
    <mergeCell ref="B200:B201"/>
    <mergeCell ref="E200:E201"/>
    <mergeCell ref="F200:F201"/>
    <mergeCell ref="G200:G201"/>
    <mergeCell ref="H200:I201"/>
    <mergeCell ref="L200:L201"/>
    <mergeCell ref="M200:M201"/>
    <mergeCell ref="C201:D201"/>
    <mergeCell ref="J201:K201"/>
    <mergeCell ref="A198:A199"/>
    <mergeCell ref="B198:B199"/>
    <mergeCell ref="E198:E199"/>
    <mergeCell ref="F198:F199"/>
    <mergeCell ref="G198:G199"/>
    <mergeCell ref="H198:I199"/>
    <mergeCell ref="L198:L199"/>
    <mergeCell ref="M198:M199"/>
    <mergeCell ref="C199:D199"/>
    <mergeCell ref="J199:K199"/>
    <mergeCell ref="A196:A197"/>
    <mergeCell ref="B196:B197"/>
    <mergeCell ref="E196:E197"/>
    <mergeCell ref="F196:F197"/>
    <mergeCell ref="G196:G197"/>
    <mergeCell ref="H196:I197"/>
    <mergeCell ref="L196:L197"/>
    <mergeCell ref="M196:M197"/>
    <mergeCell ref="C197:D197"/>
    <mergeCell ref="J197:K197"/>
    <mergeCell ref="A194:A195"/>
    <mergeCell ref="B194:B195"/>
    <mergeCell ref="E194:E195"/>
    <mergeCell ref="F194:F195"/>
    <mergeCell ref="G194:G195"/>
    <mergeCell ref="H194:I195"/>
    <mergeCell ref="L194:L195"/>
    <mergeCell ref="M194:M195"/>
    <mergeCell ref="C195:D195"/>
    <mergeCell ref="J195:K195"/>
    <mergeCell ref="A192:A193"/>
    <mergeCell ref="B192:B193"/>
    <mergeCell ref="E192:E193"/>
    <mergeCell ref="F192:F193"/>
    <mergeCell ref="G192:G193"/>
    <mergeCell ref="H192:I193"/>
    <mergeCell ref="L192:L193"/>
    <mergeCell ref="M192:M193"/>
    <mergeCell ref="C193:D193"/>
    <mergeCell ref="J193:K193"/>
    <mergeCell ref="A190:A191"/>
    <mergeCell ref="B190:B191"/>
    <mergeCell ref="E190:E191"/>
    <mergeCell ref="F190:F191"/>
    <mergeCell ref="G190:G191"/>
    <mergeCell ref="H190:I191"/>
    <mergeCell ref="L190:L191"/>
    <mergeCell ref="M190:M191"/>
    <mergeCell ref="C191:D191"/>
    <mergeCell ref="J191:K191"/>
    <mergeCell ref="A188:A189"/>
    <mergeCell ref="B188:B189"/>
    <mergeCell ref="E188:E189"/>
    <mergeCell ref="F188:F189"/>
    <mergeCell ref="G188:G189"/>
    <mergeCell ref="H188:I189"/>
    <mergeCell ref="L188:L189"/>
    <mergeCell ref="M188:M189"/>
    <mergeCell ref="C189:D189"/>
    <mergeCell ref="J189:K189"/>
    <mergeCell ref="A186:A187"/>
    <mergeCell ref="B186:B187"/>
    <mergeCell ref="E186:E187"/>
    <mergeCell ref="F186:F187"/>
    <mergeCell ref="G186:G187"/>
    <mergeCell ref="H186:I187"/>
    <mergeCell ref="L186:L187"/>
    <mergeCell ref="M186:M187"/>
    <mergeCell ref="C187:D187"/>
    <mergeCell ref="J187:K187"/>
    <mergeCell ref="A184:A185"/>
    <mergeCell ref="B184:B185"/>
    <mergeCell ref="E184:E185"/>
    <mergeCell ref="F184:F185"/>
    <mergeCell ref="G184:G185"/>
    <mergeCell ref="H184:I185"/>
    <mergeCell ref="L184:L185"/>
    <mergeCell ref="M184:M185"/>
    <mergeCell ref="C185:D185"/>
    <mergeCell ref="J185:K185"/>
    <mergeCell ref="A182:A183"/>
    <mergeCell ref="B182:B183"/>
    <mergeCell ref="E182:E183"/>
    <mergeCell ref="F182:F183"/>
    <mergeCell ref="G182:G183"/>
    <mergeCell ref="H182:I183"/>
    <mergeCell ref="L182:L183"/>
    <mergeCell ref="M182:M183"/>
    <mergeCell ref="C183:D183"/>
    <mergeCell ref="J183:K183"/>
    <mergeCell ref="A180:A181"/>
    <mergeCell ref="B180:B181"/>
    <mergeCell ref="E180:E181"/>
    <mergeCell ref="F180:F181"/>
    <mergeCell ref="G180:G181"/>
    <mergeCell ref="H180:I181"/>
    <mergeCell ref="L180:L181"/>
    <mergeCell ref="M180:M181"/>
    <mergeCell ref="C181:D181"/>
    <mergeCell ref="J181:K181"/>
    <mergeCell ref="A178:A179"/>
    <mergeCell ref="B178:B179"/>
    <mergeCell ref="E178:E179"/>
    <mergeCell ref="F178:F179"/>
    <mergeCell ref="G178:G179"/>
    <mergeCell ref="H178:I179"/>
    <mergeCell ref="L178:L179"/>
    <mergeCell ref="M178:M179"/>
    <mergeCell ref="C179:D179"/>
    <mergeCell ref="J179:K179"/>
    <mergeCell ref="G172:J172"/>
    <mergeCell ref="K174:M174"/>
    <mergeCell ref="A175:E175"/>
    <mergeCell ref="B176:E176"/>
    <mergeCell ref="I176:K176"/>
    <mergeCell ref="C177:D177"/>
    <mergeCell ref="H177:I177"/>
    <mergeCell ref="J177:K177"/>
    <mergeCell ref="A165:M165"/>
    <mergeCell ref="G167:H167"/>
    <mergeCell ref="I167:K167"/>
    <mergeCell ref="G168:H169"/>
    <mergeCell ref="I168:J168"/>
    <mergeCell ref="L168:L169"/>
    <mergeCell ref="I169:J169"/>
    <mergeCell ref="G170:H171"/>
    <mergeCell ref="I170:J170"/>
    <mergeCell ref="L170:L171"/>
    <mergeCell ref="I171:J171"/>
    <mergeCell ref="A173:I173"/>
    <mergeCell ref="A163:A164"/>
    <mergeCell ref="B163:B164"/>
    <mergeCell ref="E163:E164"/>
    <mergeCell ref="F163:F164"/>
    <mergeCell ref="G163:G164"/>
    <mergeCell ref="H163:I164"/>
    <mergeCell ref="L163:L164"/>
    <mergeCell ref="M163:M164"/>
    <mergeCell ref="C164:D164"/>
    <mergeCell ref="J164:K164"/>
    <mergeCell ref="A161:A162"/>
    <mergeCell ref="B161:B162"/>
    <mergeCell ref="E161:E162"/>
    <mergeCell ref="F161:F162"/>
    <mergeCell ref="G161:G162"/>
    <mergeCell ref="H161:I162"/>
    <mergeCell ref="L161:L162"/>
    <mergeCell ref="M161:M162"/>
    <mergeCell ref="C162:D162"/>
    <mergeCell ref="J162:K162"/>
    <mergeCell ref="A159:A160"/>
    <mergeCell ref="B159:B160"/>
    <mergeCell ref="E159:E160"/>
    <mergeCell ref="F159:F160"/>
    <mergeCell ref="G159:G160"/>
    <mergeCell ref="H159:I160"/>
    <mergeCell ref="L159:L160"/>
    <mergeCell ref="M159:M160"/>
    <mergeCell ref="C160:D160"/>
    <mergeCell ref="J160:K160"/>
    <mergeCell ref="A157:A158"/>
    <mergeCell ref="B157:B158"/>
    <mergeCell ref="E157:E158"/>
    <mergeCell ref="F157:F158"/>
    <mergeCell ref="G157:G158"/>
    <mergeCell ref="H157:I158"/>
    <mergeCell ref="L157:L158"/>
    <mergeCell ref="M157:M158"/>
    <mergeCell ref="C158:D158"/>
    <mergeCell ref="J158:K158"/>
    <mergeCell ref="A155:A156"/>
    <mergeCell ref="B155:B156"/>
    <mergeCell ref="E155:E156"/>
    <mergeCell ref="F155:F156"/>
    <mergeCell ref="G155:G156"/>
    <mergeCell ref="H155:I156"/>
    <mergeCell ref="L155:L156"/>
    <mergeCell ref="M155:M156"/>
    <mergeCell ref="C156:D156"/>
    <mergeCell ref="J156:K156"/>
    <mergeCell ref="A153:A154"/>
    <mergeCell ref="B153:B154"/>
    <mergeCell ref="E153:E154"/>
    <mergeCell ref="F153:F154"/>
    <mergeCell ref="G153:G154"/>
    <mergeCell ref="H153:I154"/>
    <mergeCell ref="L153:L154"/>
    <mergeCell ref="M153:M154"/>
    <mergeCell ref="C154:D154"/>
    <mergeCell ref="J154:K154"/>
    <mergeCell ref="A151:A152"/>
    <mergeCell ref="B151:B152"/>
    <mergeCell ref="E151:E152"/>
    <mergeCell ref="F151:F152"/>
    <mergeCell ref="G151:G152"/>
    <mergeCell ref="H151:I152"/>
    <mergeCell ref="L151:L152"/>
    <mergeCell ref="M151:M152"/>
    <mergeCell ref="C152:D152"/>
    <mergeCell ref="J152:K152"/>
    <mergeCell ref="A149:A150"/>
    <mergeCell ref="B149:B150"/>
    <mergeCell ref="E149:E150"/>
    <mergeCell ref="F149:F150"/>
    <mergeCell ref="G149:G150"/>
    <mergeCell ref="H149:I150"/>
    <mergeCell ref="L149:L150"/>
    <mergeCell ref="M149:M150"/>
    <mergeCell ref="C150:D150"/>
    <mergeCell ref="J150:K150"/>
    <mergeCell ref="A147:A148"/>
    <mergeCell ref="B147:B148"/>
    <mergeCell ref="E147:E148"/>
    <mergeCell ref="F147:F148"/>
    <mergeCell ref="G147:G148"/>
    <mergeCell ref="H147:I148"/>
    <mergeCell ref="L147:L148"/>
    <mergeCell ref="M147:M148"/>
    <mergeCell ref="C148:D148"/>
    <mergeCell ref="J148:K148"/>
    <mergeCell ref="A145:A146"/>
    <mergeCell ref="B145:B146"/>
    <mergeCell ref="E145:E146"/>
    <mergeCell ref="F145:F146"/>
    <mergeCell ref="G145:G146"/>
    <mergeCell ref="H145:I146"/>
    <mergeCell ref="L145:L146"/>
    <mergeCell ref="M145:M146"/>
    <mergeCell ref="C146:D146"/>
    <mergeCell ref="J146:K146"/>
    <mergeCell ref="A143:A144"/>
    <mergeCell ref="B143:B144"/>
    <mergeCell ref="E143:E144"/>
    <mergeCell ref="F143:F144"/>
    <mergeCell ref="G143:G144"/>
    <mergeCell ref="H143:I144"/>
    <mergeCell ref="L143:L144"/>
    <mergeCell ref="M143:M144"/>
    <mergeCell ref="C144:D144"/>
    <mergeCell ref="J144:K144"/>
    <mergeCell ref="A141:A142"/>
    <mergeCell ref="B141:B142"/>
    <mergeCell ref="E141:E142"/>
    <mergeCell ref="F141:F142"/>
    <mergeCell ref="G141:G142"/>
    <mergeCell ref="H141:I142"/>
    <mergeCell ref="L141:L142"/>
    <mergeCell ref="M141:M142"/>
    <mergeCell ref="C142:D142"/>
    <mergeCell ref="J142:K142"/>
    <mergeCell ref="A139:A140"/>
    <mergeCell ref="B139:B140"/>
    <mergeCell ref="E139:E140"/>
    <mergeCell ref="F139:F140"/>
    <mergeCell ref="G139:G140"/>
    <mergeCell ref="H139:I140"/>
    <mergeCell ref="L139:L140"/>
    <mergeCell ref="M139:M140"/>
    <mergeCell ref="C140:D140"/>
    <mergeCell ref="J140:K140"/>
    <mergeCell ref="A137:A138"/>
    <mergeCell ref="B137:B138"/>
    <mergeCell ref="E137:E138"/>
    <mergeCell ref="F137:F138"/>
    <mergeCell ref="G137:G138"/>
    <mergeCell ref="H137:I138"/>
    <mergeCell ref="L137:L138"/>
    <mergeCell ref="M137:M138"/>
    <mergeCell ref="C138:D138"/>
    <mergeCell ref="J138:K138"/>
    <mergeCell ref="A135:A136"/>
    <mergeCell ref="B135:B136"/>
    <mergeCell ref="E135:E136"/>
    <mergeCell ref="F135:F136"/>
    <mergeCell ref="G135:G136"/>
    <mergeCell ref="H135:I136"/>
    <mergeCell ref="L135:L136"/>
    <mergeCell ref="M135:M136"/>
    <mergeCell ref="C136:D136"/>
    <mergeCell ref="J136:K136"/>
    <mergeCell ref="G129:J129"/>
    <mergeCell ref="K131:M131"/>
    <mergeCell ref="A132:E132"/>
    <mergeCell ref="B133:E133"/>
    <mergeCell ref="I133:K133"/>
    <mergeCell ref="C134:D134"/>
    <mergeCell ref="H134:I134"/>
    <mergeCell ref="J134:K134"/>
    <mergeCell ref="A130:I130"/>
    <mergeCell ref="A122:M122"/>
    <mergeCell ref="G124:H124"/>
    <mergeCell ref="I124:K124"/>
    <mergeCell ref="G125:H126"/>
    <mergeCell ref="I125:J125"/>
    <mergeCell ref="L125:L126"/>
    <mergeCell ref="I126:J126"/>
    <mergeCell ref="G127:H128"/>
    <mergeCell ref="I127:J127"/>
    <mergeCell ref="L127:L128"/>
    <mergeCell ref="I128:J128"/>
    <mergeCell ref="A120:A121"/>
    <mergeCell ref="B120:B121"/>
    <mergeCell ref="E120:E121"/>
    <mergeCell ref="F120:F121"/>
    <mergeCell ref="G120:G121"/>
    <mergeCell ref="H120:I121"/>
    <mergeCell ref="L120:L121"/>
    <mergeCell ref="M120:M121"/>
    <mergeCell ref="C121:D121"/>
    <mergeCell ref="J121:K121"/>
    <mergeCell ref="A118:A119"/>
    <mergeCell ref="B118:B119"/>
    <mergeCell ref="E118:E119"/>
    <mergeCell ref="F118:F119"/>
    <mergeCell ref="G118:G119"/>
    <mergeCell ref="H118:I119"/>
    <mergeCell ref="L118:L119"/>
    <mergeCell ref="M118:M119"/>
    <mergeCell ref="C119:D119"/>
    <mergeCell ref="J119:K119"/>
    <mergeCell ref="A116:A117"/>
    <mergeCell ref="B116:B117"/>
    <mergeCell ref="E116:E117"/>
    <mergeCell ref="F116:F117"/>
    <mergeCell ref="G116:G117"/>
    <mergeCell ref="H116:I117"/>
    <mergeCell ref="L116:L117"/>
    <mergeCell ref="M116:M117"/>
    <mergeCell ref="C117:D117"/>
    <mergeCell ref="J117:K117"/>
    <mergeCell ref="A114:A115"/>
    <mergeCell ref="B114:B115"/>
    <mergeCell ref="E114:E115"/>
    <mergeCell ref="F114:F115"/>
    <mergeCell ref="G114:G115"/>
    <mergeCell ref="H114:I115"/>
    <mergeCell ref="L114:L115"/>
    <mergeCell ref="M114:M115"/>
    <mergeCell ref="C115:D115"/>
    <mergeCell ref="J115:K115"/>
    <mergeCell ref="A112:A113"/>
    <mergeCell ref="B112:B113"/>
    <mergeCell ref="E112:E113"/>
    <mergeCell ref="F112:F113"/>
    <mergeCell ref="G112:G113"/>
    <mergeCell ref="H112:I113"/>
    <mergeCell ref="L112:L113"/>
    <mergeCell ref="M112:M113"/>
    <mergeCell ref="C113:D113"/>
    <mergeCell ref="J113:K113"/>
    <mergeCell ref="A110:A111"/>
    <mergeCell ref="B110:B111"/>
    <mergeCell ref="E110:E111"/>
    <mergeCell ref="F110:F111"/>
    <mergeCell ref="G110:G111"/>
    <mergeCell ref="H110:I111"/>
    <mergeCell ref="L110:L111"/>
    <mergeCell ref="M110:M111"/>
    <mergeCell ref="C111:D111"/>
    <mergeCell ref="J111:K111"/>
    <mergeCell ref="A108:A109"/>
    <mergeCell ref="B108:B109"/>
    <mergeCell ref="E108:E109"/>
    <mergeCell ref="F108:F109"/>
    <mergeCell ref="G108:G109"/>
    <mergeCell ref="H108:I109"/>
    <mergeCell ref="L108:L109"/>
    <mergeCell ref="M108:M109"/>
    <mergeCell ref="C109:D109"/>
    <mergeCell ref="J109:K109"/>
    <mergeCell ref="A106:A107"/>
    <mergeCell ref="B106:B107"/>
    <mergeCell ref="E106:E107"/>
    <mergeCell ref="F106:F107"/>
    <mergeCell ref="G106:G107"/>
    <mergeCell ref="H106:I107"/>
    <mergeCell ref="L106:L107"/>
    <mergeCell ref="M106:M107"/>
    <mergeCell ref="C107:D107"/>
    <mergeCell ref="J107:K107"/>
    <mergeCell ref="A104:A105"/>
    <mergeCell ref="B104:B105"/>
    <mergeCell ref="E104:E105"/>
    <mergeCell ref="F104:F105"/>
    <mergeCell ref="G104:G105"/>
    <mergeCell ref="H104:I105"/>
    <mergeCell ref="L104:L105"/>
    <mergeCell ref="M104:M105"/>
    <mergeCell ref="C105:D105"/>
    <mergeCell ref="J105:K105"/>
    <mergeCell ref="A102:A103"/>
    <mergeCell ref="B102:B103"/>
    <mergeCell ref="E102:E103"/>
    <mergeCell ref="F102:F103"/>
    <mergeCell ref="G102:G103"/>
    <mergeCell ref="H102:I103"/>
    <mergeCell ref="L102:L103"/>
    <mergeCell ref="M102:M103"/>
    <mergeCell ref="C103:D103"/>
    <mergeCell ref="J103:K103"/>
    <mergeCell ref="A100:A101"/>
    <mergeCell ref="B100:B101"/>
    <mergeCell ref="E100:E101"/>
    <mergeCell ref="F100:F101"/>
    <mergeCell ref="G100:G101"/>
    <mergeCell ref="H100:I101"/>
    <mergeCell ref="L100:L101"/>
    <mergeCell ref="M100:M101"/>
    <mergeCell ref="C101:D101"/>
    <mergeCell ref="J101:K101"/>
    <mergeCell ref="A98:A99"/>
    <mergeCell ref="B98:B99"/>
    <mergeCell ref="E98:E99"/>
    <mergeCell ref="F98:F99"/>
    <mergeCell ref="G98:G99"/>
    <mergeCell ref="H98:I99"/>
    <mergeCell ref="L98:L99"/>
    <mergeCell ref="M98:M99"/>
    <mergeCell ref="C99:D99"/>
    <mergeCell ref="J99:K99"/>
    <mergeCell ref="A96:A97"/>
    <mergeCell ref="B96:B97"/>
    <mergeCell ref="E96:E97"/>
    <mergeCell ref="F96:F97"/>
    <mergeCell ref="G96:G97"/>
    <mergeCell ref="H96:I97"/>
    <mergeCell ref="L96:L97"/>
    <mergeCell ref="M96:M97"/>
    <mergeCell ref="C97:D97"/>
    <mergeCell ref="J97:K97"/>
    <mergeCell ref="A94:A95"/>
    <mergeCell ref="B94:B95"/>
    <mergeCell ref="E94:E95"/>
    <mergeCell ref="F94:F95"/>
    <mergeCell ref="G94:G95"/>
    <mergeCell ref="H94:I95"/>
    <mergeCell ref="L94:L95"/>
    <mergeCell ref="M94:M95"/>
    <mergeCell ref="C95:D95"/>
    <mergeCell ref="J95:K95"/>
    <mergeCell ref="A92:A93"/>
    <mergeCell ref="B92:B93"/>
    <mergeCell ref="E92:E93"/>
    <mergeCell ref="F92:F93"/>
    <mergeCell ref="G92:G93"/>
    <mergeCell ref="H92:I93"/>
    <mergeCell ref="L92:L93"/>
    <mergeCell ref="M92:M93"/>
    <mergeCell ref="C93:D93"/>
    <mergeCell ref="J93:K93"/>
    <mergeCell ref="G86:J86"/>
    <mergeCell ref="K88:M88"/>
    <mergeCell ref="A89:E89"/>
    <mergeCell ref="B90:E90"/>
    <mergeCell ref="I90:K90"/>
    <mergeCell ref="C91:D91"/>
    <mergeCell ref="H91:I91"/>
    <mergeCell ref="J91:K91"/>
    <mergeCell ref="A79:M79"/>
    <mergeCell ref="G81:H81"/>
    <mergeCell ref="I81:K81"/>
    <mergeCell ref="G82:H83"/>
    <mergeCell ref="I82:J82"/>
    <mergeCell ref="L82:L83"/>
    <mergeCell ref="I83:J83"/>
    <mergeCell ref="G84:H85"/>
    <mergeCell ref="I84:J84"/>
    <mergeCell ref="L84:L85"/>
    <mergeCell ref="I85:J85"/>
    <mergeCell ref="A87:I87"/>
    <mergeCell ref="A77:A78"/>
    <mergeCell ref="B77:B78"/>
    <mergeCell ref="E77:E78"/>
    <mergeCell ref="F77:F78"/>
    <mergeCell ref="G77:G78"/>
    <mergeCell ref="H77:I78"/>
    <mergeCell ref="L77:L78"/>
    <mergeCell ref="M77:M78"/>
    <mergeCell ref="C78:D78"/>
    <mergeCell ref="J78:K78"/>
    <mergeCell ref="A75:A76"/>
    <mergeCell ref="B75:B76"/>
    <mergeCell ref="E75:E76"/>
    <mergeCell ref="F75:F76"/>
    <mergeCell ref="G75:G76"/>
    <mergeCell ref="H75:I76"/>
    <mergeCell ref="L75:L76"/>
    <mergeCell ref="M75:M76"/>
    <mergeCell ref="C76:D76"/>
    <mergeCell ref="J76:K76"/>
    <mergeCell ref="A73:A74"/>
    <mergeCell ref="B73:B74"/>
    <mergeCell ref="E73:E74"/>
    <mergeCell ref="F73:F74"/>
    <mergeCell ref="G73:G74"/>
    <mergeCell ref="H73:I74"/>
    <mergeCell ref="L73:L74"/>
    <mergeCell ref="M73:M74"/>
    <mergeCell ref="C74:D74"/>
    <mergeCell ref="J74:K74"/>
    <mergeCell ref="A71:A72"/>
    <mergeCell ref="B71:B72"/>
    <mergeCell ref="E71:E72"/>
    <mergeCell ref="F71:F72"/>
    <mergeCell ref="G71:G72"/>
    <mergeCell ref="H71:I72"/>
    <mergeCell ref="L71:L72"/>
    <mergeCell ref="M71:M72"/>
    <mergeCell ref="C72:D72"/>
    <mergeCell ref="J72:K72"/>
    <mergeCell ref="A69:A70"/>
    <mergeCell ref="B69:B70"/>
    <mergeCell ref="E69:E70"/>
    <mergeCell ref="F69:F70"/>
    <mergeCell ref="G69:G70"/>
    <mergeCell ref="H69:I70"/>
    <mergeCell ref="L69:L70"/>
    <mergeCell ref="M69:M70"/>
    <mergeCell ref="C70:D70"/>
    <mergeCell ref="J70:K70"/>
    <mergeCell ref="A67:A68"/>
    <mergeCell ref="B67:B68"/>
    <mergeCell ref="E67:E68"/>
    <mergeCell ref="F67:F68"/>
    <mergeCell ref="G67:G68"/>
    <mergeCell ref="H67:I68"/>
    <mergeCell ref="L67:L68"/>
    <mergeCell ref="M67:M68"/>
    <mergeCell ref="C68:D68"/>
    <mergeCell ref="J68:K68"/>
    <mergeCell ref="A65:A66"/>
    <mergeCell ref="B65:B66"/>
    <mergeCell ref="E65:E66"/>
    <mergeCell ref="F65:F66"/>
    <mergeCell ref="G65:G66"/>
    <mergeCell ref="H65:I66"/>
    <mergeCell ref="L65:L66"/>
    <mergeCell ref="M65:M66"/>
    <mergeCell ref="C66:D66"/>
    <mergeCell ref="J66:K66"/>
    <mergeCell ref="A63:A64"/>
    <mergeCell ref="B63:B64"/>
    <mergeCell ref="E63:E64"/>
    <mergeCell ref="F63:F64"/>
    <mergeCell ref="G63:G64"/>
    <mergeCell ref="H63:I64"/>
    <mergeCell ref="L63:L64"/>
    <mergeCell ref="M63:M64"/>
    <mergeCell ref="C64:D64"/>
    <mergeCell ref="J64:K64"/>
    <mergeCell ref="A61:A62"/>
    <mergeCell ref="B61:B62"/>
    <mergeCell ref="E61:E62"/>
    <mergeCell ref="F61:F62"/>
    <mergeCell ref="G61:G62"/>
    <mergeCell ref="H61:I62"/>
    <mergeCell ref="L61:L62"/>
    <mergeCell ref="M61:M62"/>
    <mergeCell ref="C62:D62"/>
    <mergeCell ref="J62:K62"/>
    <mergeCell ref="A59:A60"/>
    <mergeCell ref="B59:B60"/>
    <mergeCell ref="E59:E60"/>
    <mergeCell ref="F59:F60"/>
    <mergeCell ref="G59:G60"/>
    <mergeCell ref="H59:I60"/>
    <mergeCell ref="L59:L60"/>
    <mergeCell ref="M59:M60"/>
    <mergeCell ref="C60:D60"/>
    <mergeCell ref="J60:K60"/>
    <mergeCell ref="A57:A58"/>
    <mergeCell ref="B57:B58"/>
    <mergeCell ref="E57:E58"/>
    <mergeCell ref="F57:F58"/>
    <mergeCell ref="G57:G58"/>
    <mergeCell ref="H57:I58"/>
    <mergeCell ref="L57:L58"/>
    <mergeCell ref="M57:M58"/>
    <mergeCell ref="C58:D58"/>
    <mergeCell ref="J58:K58"/>
    <mergeCell ref="A55:A56"/>
    <mergeCell ref="B55:B56"/>
    <mergeCell ref="E55:E56"/>
    <mergeCell ref="F55:F56"/>
    <mergeCell ref="G55:G56"/>
    <mergeCell ref="H55:I56"/>
    <mergeCell ref="L55:L56"/>
    <mergeCell ref="M55:M56"/>
    <mergeCell ref="C56:D56"/>
    <mergeCell ref="J56:K56"/>
    <mergeCell ref="A53:A54"/>
    <mergeCell ref="B53:B54"/>
    <mergeCell ref="E53:E54"/>
    <mergeCell ref="F53:F54"/>
    <mergeCell ref="G53:G54"/>
    <mergeCell ref="H53:I54"/>
    <mergeCell ref="L53:L54"/>
    <mergeCell ref="M53:M54"/>
    <mergeCell ref="C54:D54"/>
    <mergeCell ref="J54:K54"/>
    <mergeCell ref="A51:A52"/>
    <mergeCell ref="B51:B52"/>
    <mergeCell ref="E51:E52"/>
    <mergeCell ref="F51:F52"/>
    <mergeCell ref="G51:G52"/>
    <mergeCell ref="H51:I52"/>
    <mergeCell ref="L51:L52"/>
    <mergeCell ref="M51:M52"/>
    <mergeCell ref="C52:D52"/>
    <mergeCell ref="J52:K52"/>
    <mergeCell ref="G49:G50"/>
    <mergeCell ref="H49:I50"/>
    <mergeCell ref="L49:L50"/>
    <mergeCell ref="M49:M50"/>
    <mergeCell ref="C50:D50"/>
    <mergeCell ref="J50:K50"/>
    <mergeCell ref="G41:H42"/>
    <mergeCell ref="G43:J43"/>
    <mergeCell ref="I39:J39"/>
    <mergeCell ref="I40:J40"/>
    <mergeCell ref="I41:J41"/>
    <mergeCell ref="I42:J42"/>
    <mergeCell ref="I38:K38"/>
    <mergeCell ref="L39:L40"/>
    <mergeCell ref="L41:L42"/>
    <mergeCell ref="G38:H38"/>
    <mergeCell ref="G39:H40"/>
    <mergeCell ref="A44:I44"/>
    <mergeCell ref="K45:M45"/>
    <mergeCell ref="A46:E46"/>
    <mergeCell ref="B47:E47"/>
    <mergeCell ref="I47:K47"/>
    <mergeCell ref="C48:D48"/>
    <mergeCell ref="H48:I48"/>
    <mergeCell ref="J48:K48"/>
    <mergeCell ref="A49:A50"/>
    <mergeCell ref="B49:B50"/>
    <mergeCell ref="E49:E50"/>
    <mergeCell ref="F49:F50"/>
    <mergeCell ref="K2:M2"/>
    <mergeCell ref="A6:A7"/>
    <mergeCell ref="B6:B7"/>
    <mergeCell ref="E6:E7"/>
    <mergeCell ref="F6:F7"/>
    <mergeCell ref="G6:G7"/>
    <mergeCell ref="L6:L7"/>
    <mergeCell ref="M6:M7"/>
    <mergeCell ref="H8:I9"/>
    <mergeCell ref="L8:L9"/>
    <mergeCell ref="M8:M9"/>
    <mergeCell ref="A10:A11"/>
    <mergeCell ref="B10:B11"/>
    <mergeCell ref="A8:A9"/>
    <mergeCell ref="B8:B9"/>
    <mergeCell ref="E8:E9"/>
    <mergeCell ref="F8:F9"/>
    <mergeCell ref="E10:E11"/>
    <mergeCell ref="L10:L11"/>
    <mergeCell ref="M10:M11"/>
    <mergeCell ref="B4:E4"/>
    <mergeCell ref="I4:K4"/>
    <mergeCell ref="A3:E3"/>
    <mergeCell ref="H5:I5"/>
    <mergeCell ref="H6:I7"/>
    <mergeCell ref="A14:A15"/>
    <mergeCell ref="B14:B15"/>
    <mergeCell ref="E14:E15"/>
    <mergeCell ref="F14:F15"/>
    <mergeCell ref="C15:D15"/>
    <mergeCell ref="G14:G15"/>
    <mergeCell ref="L14:L15"/>
    <mergeCell ref="G12:G13"/>
    <mergeCell ref="A12:A13"/>
    <mergeCell ref="B12:B13"/>
    <mergeCell ref="E12:E13"/>
    <mergeCell ref="F12:F13"/>
    <mergeCell ref="C13:D13"/>
    <mergeCell ref="M14:M15"/>
    <mergeCell ref="J15:K15"/>
    <mergeCell ref="A18:A19"/>
    <mergeCell ref="B18:B19"/>
    <mergeCell ref="E18:E19"/>
    <mergeCell ref="F18:F19"/>
    <mergeCell ref="C19:D19"/>
    <mergeCell ref="M16:M17"/>
    <mergeCell ref="A16:A17"/>
    <mergeCell ref="A36:M36"/>
    <mergeCell ref="B34:B35"/>
    <mergeCell ref="E34:E35"/>
    <mergeCell ref="F34:F35"/>
    <mergeCell ref="M34:M35"/>
    <mergeCell ref="A34:A35"/>
    <mergeCell ref="J35:K35"/>
    <mergeCell ref="A32:A33"/>
    <mergeCell ref="C5:D5"/>
    <mergeCell ref="C7:D7"/>
    <mergeCell ref="C9:D9"/>
    <mergeCell ref="C11:D11"/>
    <mergeCell ref="A30:A31"/>
    <mergeCell ref="B30:B31"/>
    <mergeCell ref="C31:D31"/>
    <mergeCell ref="C33:D33"/>
    <mergeCell ref="B16:B17"/>
    <mergeCell ref="E16:E17"/>
    <mergeCell ref="F16:F17"/>
    <mergeCell ref="C17:D17"/>
    <mergeCell ref="G16:G17"/>
    <mergeCell ref="L16:L17"/>
    <mergeCell ref="G26:G27"/>
    <mergeCell ref="G28:G29"/>
    <mergeCell ref="C29:D29"/>
    <mergeCell ref="A28:A29"/>
    <mergeCell ref="B28:B29"/>
    <mergeCell ref="A26:A27"/>
    <mergeCell ref="B26:B27"/>
    <mergeCell ref="M32:M33"/>
    <mergeCell ref="M30:M31"/>
    <mergeCell ref="L20:L21"/>
    <mergeCell ref="A22:A23"/>
    <mergeCell ref="B22:B23"/>
    <mergeCell ref="C23:D23"/>
    <mergeCell ref="A24:A25"/>
    <mergeCell ref="G20:G21"/>
    <mergeCell ref="G18:G19"/>
    <mergeCell ref="F10:F11"/>
    <mergeCell ref="G10:G11"/>
    <mergeCell ref="G8:G9"/>
    <mergeCell ref="E30:E31"/>
    <mergeCell ref="C35:D35"/>
    <mergeCell ref="L30:L31"/>
    <mergeCell ref="J31:K31"/>
    <mergeCell ref="F24:F25"/>
    <mergeCell ref="E22:E23"/>
    <mergeCell ref="F22:F23"/>
    <mergeCell ref="G22:G23"/>
    <mergeCell ref="G24:G25"/>
    <mergeCell ref="A20:A21"/>
    <mergeCell ref="B20:B21"/>
    <mergeCell ref="E20:E21"/>
    <mergeCell ref="F20:F21"/>
    <mergeCell ref="C21:D21"/>
    <mergeCell ref="J23:K23"/>
    <mergeCell ref="H22:I23"/>
    <mergeCell ref="J25:K25"/>
    <mergeCell ref="H24:I25"/>
    <mergeCell ref="L24:L25"/>
    <mergeCell ref="E24:E25"/>
    <mergeCell ref="C25:D25"/>
    <mergeCell ref="L12:L13"/>
    <mergeCell ref="J13:K13"/>
    <mergeCell ref="B24:B25"/>
    <mergeCell ref="H28:I29"/>
    <mergeCell ref="B32:B33"/>
    <mergeCell ref="E32:E33"/>
    <mergeCell ref="F32:F33"/>
    <mergeCell ref="J33:K33"/>
    <mergeCell ref="G34:G35"/>
    <mergeCell ref="L32:L33"/>
    <mergeCell ref="J29:K29"/>
    <mergeCell ref="J5:K5"/>
    <mergeCell ref="J7:K7"/>
    <mergeCell ref="F30:F31"/>
    <mergeCell ref="G30:G31"/>
    <mergeCell ref="J27:K27"/>
    <mergeCell ref="E28:E29"/>
    <mergeCell ref="L28:L29"/>
    <mergeCell ref="G32:G33"/>
    <mergeCell ref="E26:E27"/>
    <mergeCell ref="F26:F27"/>
    <mergeCell ref="C27:D27"/>
    <mergeCell ref="J9:K9"/>
    <mergeCell ref="J11:K11"/>
    <mergeCell ref="M28:M29"/>
    <mergeCell ref="F28:F29"/>
    <mergeCell ref="H26:I27"/>
    <mergeCell ref="L26:L27"/>
    <mergeCell ref="H34:I35"/>
    <mergeCell ref="H10:I11"/>
    <mergeCell ref="H12:I13"/>
    <mergeCell ref="H14:I15"/>
    <mergeCell ref="H16:I17"/>
    <mergeCell ref="H30:I31"/>
    <mergeCell ref="H32:I33"/>
    <mergeCell ref="M26:M27"/>
    <mergeCell ref="L34:L35"/>
    <mergeCell ref="M20:M21"/>
    <mergeCell ref="J21:K21"/>
    <mergeCell ref="H20:I21"/>
    <mergeCell ref="L22:L23"/>
    <mergeCell ref="L18:L19"/>
    <mergeCell ref="M18:M19"/>
    <mergeCell ref="J19:K19"/>
    <mergeCell ref="H18:I19"/>
    <mergeCell ref="J17:K17"/>
    <mergeCell ref="M22:M23"/>
    <mergeCell ref="M24:M25"/>
    <mergeCell ref="M12:M13"/>
  </mergeCells>
  <phoneticPr fontId="2"/>
  <dataValidations count="2">
    <dataValidation type="list" allowBlank="1" showInputMessage="1" showErrorMessage="1" sqref="B309:B310 B266:B267 B94:B95 B137:B138 B180:B181 B223:B224">
      <formula1>$B$348:$B$350</formula1>
    </dataValidation>
    <dataValidation imeMode="fullKatakana" allowBlank="1" showInputMessage="1" showErrorMessage="1" sqref="D6 D8 D10 D12 D14 D16 D18 D20 D22 D24 D26 D28 D30 D32 D34 K6 K8 K10 K12 K14 K16 K18 K20 K22 K24 K26 K28 K30 K32 K34 D49 D51 D53 D55 D57 D59 D61 D63 D65 D67 D69 D71 D73 D75 D77 K49 K51 K53 K55 K57 K59 K61 K63 K65 K67 K69 K71 K73 K75 K77 D92 D94 D96 D98 D100 D102 D104 D106 D108 D110 D112 D114 D116 D118 D120 K92 K94 K96 K98 K100 K102 K104 K106 K108 K110 K112 K114 K116 K118 K120 D135 D137 D139 D141 D143 D145 D147 D149 D151 D153 D155 D157 D159 D161 D163 K135 K137 K139 K141 K143 K145 K147 K149 K151 K153 K155 K157 K159 K161 K163 D178 D180 D182 D184 D186 D188 D190 D192 D194 D196 D198 D200 D202 D204 D206 K178 K180 K182 K184 K186 K188 K190 K192 K194 K196 K198 K200 K202 K204 K206 D221 D223 D225 D227 D229 D231 D233 D235 D237 D239 D241 D243 D245 D247 D249 K221 K223 K225 K227 K229 K231 K233 K235 K237 K239 K241 K243 K245 K247 K249 D264 D266 D268 D270 D272 D274 D276 D278 D280 D282 D284 D286 D288 D290 D292 K264 K266 K268 K270 K272 K274 K276 K278 K280 K282 K284 K286 K288 K290 K292 D307 D309 D311 D313 D315 D317 D319 D321 D323 D325 D327 D329 D331 D333 D335 K307 K309 K311 K313 K315 K317 K319 K321 K323 K325 K327 K329 K331 K333 K335"/>
  </dataValidations>
  <printOptions horizontalCentered="1"/>
  <pageMargins left="0.39370078740157483" right="0" top="0.39370078740157483" bottom="0.19685039370078741" header="0.51181102362204722" footer="0.51181102362204722"/>
  <pageSetup paperSize="9" scale="99" orientation="portrait" r:id="rId1"/>
  <headerFooter alignWithMargins="0"/>
  <rowBreaks count="7" manualBreakCount="7">
    <brk id="43" max="16383" man="1"/>
    <brk id="86" max="16383" man="1"/>
    <brk id="129" max="16383" man="1"/>
    <brk id="172" max="16383" man="1"/>
    <brk id="215" max="16383" man="1"/>
    <brk id="258" max="16383" man="1"/>
    <brk id="301" max="16383" man="1"/>
  </rowBreaks>
  <drawing r:id="rId2"/>
  <legacyDrawing r:id="rId3"/>
  <extLst>
    <ext xmlns:x14="http://schemas.microsoft.com/office/spreadsheetml/2009/9/main" uri="{CCE6A557-97BC-4b89-ADB6-D9C93CAAB3DF}">
      <x14:dataValidations xmlns:xm="http://schemas.microsoft.com/office/excel/2006/main" count="4">
        <x14:dataValidation type="list" showInputMessage="1" showErrorMessage="1">
          <x14:formula1>
            <xm:f>選択DATA!$C$5:$C$6</xm:f>
          </x14:formula1>
          <xm:sqref>E6:E35 L6:L35 L307:L336 L49:L78 E92:E121 L92:L121 E135:E164 L135:L164 E178:E207 L178:L207 E221:E250 L221:L250 E264:E293 L264:L293 E307:E336 E51:E78</xm:sqref>
        </x14:dataValidation>
        <x14:dataValidation type="list" showInputMessage="1" showErrorMessage="1">
          <x14:formula1>
            <xm:f>選択DATA!$B$5:$B$6</xm:f>
          </x14:formula1>
          <xm:sqref>H6:I35 B6:B35 B311:B336 H49:I78 B53:B78 B92:B93 H92:I121 B96:B121 B135:B136 H135:I164 B139:B164 B178:B179 H178:I207 B182:B207 B221:B222 H221:I250 B225:B250 B264:B265 H264:I293 B268:B293 B307:B308 H307:I336 B49:B50</xm:sqref>
        </x14:dataValidation>
        <x14:dataValidation type="list" showInputMessage="1" showErrorMessage="1">
          <x14:formula1>
            <xm:f>選択DATA!$C$5:$C$6</xm:f>
          </x14:formula1>
          <xm:sqref>E49:E50</xm:sqref>
        </x14:dataValidation>
        <x14:dataValidation type="list" showInputMessage="1">
          <x14:formula1>
            <xm:f>選択DATA!$B$5:$B$6</xm:f>
          </x14:formula1>
          <xm:sqref>B51:B52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22"/>
  <sheetViews>
    <sheetView workbookViewId="0">
      <selection activeCell="F23" sqref="F23"/>
    </sheetView>
  </sheetViews>
  <sheetFormatPr defaultRowHeight="13.5" x14ac:dyDescent="0.15"/>
  <cols>
    <col min="1" max="3" width="9" style="45"/>
    <col min="4" max="4" width="18.75" style="45" customWidth="1"/>
    <col min="5" max="6" width="18.375" style="45" bestFit="1" customWidth="1"/>
    <col min="7" max="16384" width="9" style="45"/>
  </cols>
  <sheetData>
    <row r="1" spans="1:6" ht="17.25" x14ac:dyDescent="0.2">
      <c r="A1" s="47" t="s">
        <v>56</v>
      </c>
    </row>
    <row r="4" spans="1:6" x14ac:dyDescent="0.15">
      <c r="A4" s="45" t="s">
        <v>54</v>
      </c>
      <c r="B4" s="45" t="s">
        <v>55</v>
      </c>
      <c r="C4" s="45" t="s">
        <v>3</v>
      </c>
      <c r="D4" s="45" t="s">
        <v>57</v>
      </c>
      <c r="E4" s="45" t="s">
        <v>57</v>
      </c>
      <c r="F4" s="45" t="s">
        <v>34</v>
      </c>
    </row>
    <row r="5" spans="1:6" x14ac:dyDescent="0.15">
      <c r="A5" s="45" t="s">
        <v>29</v>
      </c>
      <c r="B5" s="46" t="s">
        <v>24</v>
      </c>
      <c r="C5" s="45" t="s">
        <v>25</v>
      </c>
      <c r="D5" s="45" t="s">
        <v>65</v>
      </c>
      <c r="E5" s="57" t="str">
        <f>"体奨"</f>
        <v>体奨</v>
      </c>
      <c r="F5" s="45" t="s">
        <v>33</v>
      </c>
    </row>
    <row r="6" spans="1:6" x14ac:dyDescent="0.15">
      <c r="A6" s="45" t="s">
        <v>24</v>
      </c>
      <c r="B6" s="46" t="s">
        <v>23</v>
      </c>
      <c r="C6" s="45" t="s">
        <v>26</v>
      </c>
      <c r="D6" s="45" t="s">
        <v>66</v>
      </c>
      <c r="E6" s="58" t="str">
        <f>"体推"</f>
        <v>体推</v>
      </c>
      <c r="F6" s="45" t="s">
        <v>35</v>
      </c>
    </row>
    <row r="7" spans="1:6" x14ac:dyDescent="0.15">
      <c r="A7" s="45" t="s">
        <v>64</v>
      </c>
      <c r="D7" s="45" t="s">
        <v>67</v>
      </c>
      <c r="E7" s="59" t="str">
        <f>"文推"</f>
        <v>文推</v>
      </c>
      <c r="F7" s="45" t="s">
        <v>36</v>
      </c>
    </row>
    <row r="8" spans="1:6" x14ac:dyDescent="0.15">
      <c r="D8" s="45" t="s">
        <v>68</v>
      </c>
      <c r="E8" s="60" t="str">
        <f>"一推"</f>
        <v>一推</v>
      </c>
      <c r="F8" s="45" t="s">
        <v>37</v>
      </c>
    </row>
    <row r="9" spans="1:6" x14ac:dyDescent="0.15">
      <c r="D9" s="45" t="s">
        <v>70</v>
      </c>
      <c r="E9" s="61" t="str">
        <f>"併推"</f>
        <v>併推</v>
      </c>
      <c r="F9" s="45" t="s">
        <v>38</v>
      </c>
    </row>
    <row r="10" spans="1:6" x14ac:dyDescent="0.15">
      <c r="F10" s="45" t="s">
        <v>39</v>
      </c>
    </row>
    <row r="11" spans="1:6" x14ac:dyDescent="0.15">
      <c r="F11" s="45" t="s">
        <v>40</v>
      </c>
    </row>
    <row r="12" spans="1:6" x14ac:dyDescent="0.15">
      <c r="F12" s="45" t="s">
        <v>41</v>
      </c>
    </row>
    <row r="13" spans="1:6" x14ac:dyDescent="0.15">
      <c r="F13" s="45" t="s">
        <v>42</v>
      </c>
    </row>
    <row r="14" spans="1:6" x14ac:dyDescent="0.15">
      <c r="F14" s="45" t="s">
        <v>43</v>
      </c>
    </row>
    <row r="15" spans="1:6" x14ac:dyDescent="0.15">
      <c r="F15" s="45" t="s">
        <v>44</v>
      </c>
    </row>
    <row r="16" spans="1:6" x14ac:dyDescent="0.15">
      <c r="F16" s="45" t="s">
        <v>45</v>
      </c>
    </row>
    <row r="17" spans="6:6" x14ac:dyDescent="0.15">
      <c r="F17" s="45" t="s">
        <v>46</v>
      </c>
    </row>
    <row r="18" spans="6:6" x14ac:dyDescent="0.15">
      <c r="F18" s="45" t="s">
        <v>47</v>
      </c>
    </row>
    <row r="19" spans="6:6" x14ac:dyDescent="0.15">
      <c r="F19" s="45" t="s">
        <v>48</v>
      </c>
    </row>
    <row r="20" spans="6:6" x14ac:dyDescent="0.15">
      <c r="F20" s="45" t="s">
        <v>49</v>
      </c>
    </row>
    <row r="21" spans="6:6" x14ac:dyDescent="0.15">
      <c r="F21" s="45" t="s">
        <v>50</v>
      </c>
    </row>
    <row r="22" spans="6:6" x14ac:dyDescent="0.15">
      <c r="F22" s="45" t="s">
        <v>51</v>
      </c>
    </row>
  </sheetData>
  <sheetProtection formatCells="0" formatColumns="0" formatRows="0" insertColumns="0" insertRows="0" insertHyperlinks="0" deleteColumns="0" deleteRows="0"/>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入力例</vt:lpstr>
      <vt:lpstr>推薦専願</vt:lpstr>
      <vt:lpstr>推薦併願</vt:lpstr>
      <vt:lpstr>一般専願</vt:lpstr>
      <vt:lpstr>一般併願</vt:lpstr>
      <vt:lpstr>選択DATA</vt:lpstr>
      <vt:lpstr>一般専願!Print_Area</vt:lpstr>
      <vt:lpstr>一般併願!Print_Area</vt:lpstr>
      <vt:lpstr>推薦専願!Print_Area</vt:lpstr>
      <vt:lpstr>推薦併願!Print_Area</vt:lpstr>
      <vt:lpstr>入力例!Print_Area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日本大学山形高等学校</dc:creator>
  <cp:lastModifiedBy>本部</cp:lastModifiedBy>
  <cp:lastPrinted>2021-06-29T02:39:43Z</cp:lastPrinted>
  <dcterms:created xsi:type="dcterms:W3CDTF">2001-10-17T01:13:19Z</dcterms:created>
  <dcterms:modified xsi:type="dcterms:W3CDTF">2021-06-29T05:13:26Z</dcterms:modified>
</cp:coreProperties>
</file>